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60" yWindow="75" windowWidth="15480" windowHeight="10830"/>
  </bookViews>
  <sheets>
    <sheet name="Sheet1" sheetId="1" r:id="rId1"/>
    <sheet name="subn codes" sheetId="3" r:id="rId2"/>
    <sheet name="sql" sheetId="2" r:id="rId3"/>
  </sheets>
  <definedNames>
    <definedName name="_xlnm._FilterDatabase" localSheetId="0" hidden="1">Sheet1!$A$1:$W$65</definedName>
    <definedName name="_xlnm._FilterDatabase" localSheetId="1" hidden="1">'subn codes'!$A$1:$H$105</definedName>
    <definedName name="ENTs_need_ESTs_w_data">Sheet1!$C$1:$J$13</definedName>
  </definedNames>
  <calcPr calcId="125725"/>
</workbook>
</file>

<file path=xl/calcChain.xml><?xml version="1.0" encoding="utf-8"?>
<calcChain xmlns="http://schemas.openxmlformats.org/spreadsheetml/2006/main">
  <c r="AF65" i="1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F3"/>
  <c r="AF2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AE2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AC2"/>
  <c r="AB65"/>
  <c r="AD65" s="1"/>
  <c r="AB64"/>
  <c r="AD64" s="1"/>
  <c r="AB63"/>
  <c r="AD63" s="1"/>
  <c r="AB62"/>
  <c r="AD62" s="1"/>
  <c r="AB61"/>
  <c r="AD61" s="1"/>
  <c r="AB60"/>
  <c r="AD60" s="1"/>
  <c r="AB59"/>
  <c r="AD59" s="1"/>
  <c r="AB58"/>
  <c r="AD58" s="1"/>
  <c r="AB57"/>
  <c r="AD57" s="1"/>
  <c r="AB56"/>
  <c r="AD56" s="1"/>
  <c r="AB55"/>
  <c r="AD55" s="1"/>
  <c r="AB54"/>
  <c r="AD54" s="1"/>
  <c r="AB53"/>
  <c r="AD53" s="1"/>
  <c r="AB52"/>
  <c r="AD52" s="1"/>
  <c r="AB51"/>
  <c r="AD51" s="1"/>
  <c r="AB50"/>
  <c r="AD50" s="1"/>
  <c r="AB49"/>
  <c r="AD49" s="1"/>
  <c r="AB48"/>
  <c r="AD48" s="1"/>
  <c r="AB47"/>
  <c r="AD47" s="1"/>
  <c r="AB46"/>
  <c r="AD46" s="1"/>
  <c r="AB45"/>
  <c r="AD45" s="1"/>
  <c r="AB44"/>
  <c r="AD44" s="1"/>
  <c r="AB43"/>
  <c r="AD43" s="1"/>
  <c r="AB42"/>
  <c r="AD42" s="1"/>
  <c r="AB41"/>
  <c r="AD41" s="1"/>
  <c r="AB40"/>
  <c r="AD40" s="1"/>
  <c r="AB39"/>
  <c r="AD39" s="1"/>
  <c r="AB38"/>
  <c r="AD38" s="1"/>
  <c r="AB37"/>
  <c r="AD37" s="1"/>
  <c r="AB36"/>
  <c r="AD36" s="1"/>
  <c r="AB35"/>
  <c r="AD35" s="1"/>
  <c r="AB34"/>
  <c r="AD34" s="1"/>
  <c r="AB33"/>
  <c r="AD33" s="1"/>
  <c r="AB32"/>
  <c r="AD32" s="1"/>
  <c r="AB31"/>
  <c r="AD31" s="1"/>
  <c r="AB30"/>
  <c r="AD30" s="1"/>
  <c r="AB29"/>
  <c r="AD29" s="1"/>
  <c r="AB28"/>
  <c r="AD28" s="1"/>
  <c r="AB27"/>
  <c r="AD27" s="1"/>
  <c r="AB26"/>
  <c r="AD26" s="1"/>
  <c r="AB25"/>
  <c r="AD25" s="1"/>
  <c r="AB24"/>
  <c r="AD24" s="1"/>
  <c r="AB23"/>
  <c r="AD23" s="1"/>
  <c r="AB22"/>
  <c r="AD22" s="1"/>
  <c r="AB21"/>
  <c r="AD21" s="1"/>
  <c r="AB20"/>
  <c r="AD20" s="1"/>
  <c r="AB19"/>
  <c r="AD19" s="1"/>
  <c r="AB18"/>
  <c r="AD18" s="1"/>
  <c r="AB17"/>
  <c r="AD17" s="1"/>
  <c r="AB16"/>
  <c r="AD16" s="1"/>
  <c r="AB15"/>
  <c r="AD15" s="1"/>
  <c r="AB14"/>
  <c r="AD14" s="1"/>
  <c r="AB13"/>
  <c r="AD13" s="1"/>
  <c r="AB12"/>
  <c r="AD12" s="1"/>
  <c r="AB11"/>
  <c r="AD11" s="1"/>
  <c r="AB10"/>
  <c r="AD10" s="1"/>
  <c r="AB9"/>
  <c r="AD9" s="1"/>
  <c r="AB8"/>
  <c r="AD8" s="1"/>
  <c r="AB7"/>
  <c r="AD7" s="1"/>
  <c r="AB6"/>
  <c r="AD6" s="1"/>
  <c r="AB5"/>
  <c r="AD5" s="1"/>
  <c r="AB4"/>
  <c r="AD4" s="1"/>
  <c r="AB3"/>
  <c r="AD3" s="1"/>
  <c r="AD2"/>
  <c r="AB2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AA2"/>
  <c r="Y65"/>
  <c r="X65"/>
  <c r="Z65" s="1"/>
  <c r="Y64"/>
  <c r="X64"/>
  <c r="Z64" s="1"/>
  <c r="Y63"/>
  <c r="X63"/>
  <c r="Z63" s="1"/>
  <c r="Y62"/>
  <c r="X62"/>
  <c r="Z62" s="1"/>
  <c r="Y61"/>
  <c r="X61"/>
  <c r="Z61" s="1"/>
  <c r="Y60"/>
  <c r="X60"/>
  <c r="Z60" s="1"/>
  <c r="Y59"/>
  <c r="X59"/>
  <c r="Z59" s="1"/>
  <c r="Y58"/>
  <c r="X58"/>
  <c r="Z58" s="1"/>
  <c r="Y57"/>
  <c r="X57"/>
  <c r="Z57" s="1"/>
  <c r="Y56"/>
  <c r="X56"/>
  <c r="Z56" s="1"/>
  <c r="Y55"/>
  <c r="X55"/>
  <c r="Z55" s="1"/>
  <c r="Y54"/>
  <c r="X54"/>
  <c r="Z54" s="1"/>
  <c r="Y53"/>
  <c r="X53"/>
  <c r="Z53" s="1"/>
  <c r="Y52"/>
  <c r="X52"/>
  <c r="Z52" s="1"/>
  <c r="Y51"/>
  <c r="X51"/>
  <c r="Z51" s="1"/>
  <c r="Y50"/>
  <c r="X50"/>
  <c r="Z50" s="1"/>
  <c r="Y49"/>
  <c r="X49"/>
  <c r="Z49" s="1"/>
  <c r="Y48"/>
  <c r="X48"/>
  <c r="Z48" s="1"/>
  <c r="Y47"/>
  <c r="X47"/>
  <c r="Z47" s="1"/>
  <c r="Y46"/>
  <c r="X46"/>
  <c r="Z46" s="1"/>
  <c r="Y45"/>
  <c r="X45"/>
  <c r="Z45" s="1"/>
  <c r="Y44"/>
  <c r="X44"/>
  <c r="Z44" s="1"/>
  <c r="Y43"/>
  <c r="X43"/>
  <c r="Z43" s="1"/>
  <c r="Y42"/>
  <c r="X42"/>
  <c r="Z42" s="1"/>
  <c r="Y41"/>
  <c r="X41"/>
  <c r="Z41" s="1"/>
  <c r="Y40"/>
  <c r="X40"/>
  <c r="Z40" s="1"/>
  <c r="Y39"/>
  <c r="X39"/>
  <c r="Z39" s="1"/>
  <c r="Y38"/>
  <c r="X38"/>
  <c r="Z38" s="1"/>
  <c r="Y37"/>
  <c r="X37"/>
  <c r="Z37" s="1"/>
  <c r="Y36"/>
  <c r="X36"/>
  <c r="Z36" s="1"/>
  <c r="Y35"/>
  <c r="X35"/>
  <c r="Z35" s="1"/>
  <c r="Y34"/>
  <c r="X34"/>
  <c r="Z34" s="1"/>
  <c r="Y33"/>
  <c r="X33"/>
  <c r="Z33" s="1"/>
  <c r="Y32"/>
  <c r="X32"/>
  <c r="Z32" s="1"/>
  <c r="Y31"/>
  <c r="X31"/>
  <c r="Z31" s="1"/>
  <c r="Y30"/>
  <c r="X30"/>
  <c r="Z30" s="1"/>
  <c r="Y29"/>
  <c r="X29"/>
  <c r="Z29" s="1"/>
  <c r="Y28"/>
  <c r="X28"/>
  <c r="Z28" s="1"/>
  <c r="Y27"/>
  <c r="X27"/>
  <c r="Z27" s="1"/>
  <c r="Y26"/>
  <c r="X26"/>
  <c r="Z26" s="1"/>
  <c r="Y25"/>
  <c r="X25"/>
  <c r="Z25" s="1"/>
  <c r="Y24"/>
  <c r="X24"/>
  <c r="Z24" s="1"/>
  <c r="Y23"/>
  <c r="X23"/>
  <c r="Z23" s="1"/>
  <c r="Y22"/>
  <c r="X22"/>
  <c r="Z22" s="1"/>
  <c r="Y21"/>
  <c r="X21"/>
  <c r="Z21" s="1"/>
  <c r="Y20"/>
  <c r="X20"/>
  <c r="Z20" s="1"/>
  <c r="Y19"/>
  <c r="X19"/>
  <c r="Z19" s="1"/>
  <c r="Y18"/>
  <c r="X18"/>
  <c r="Z18" s="1"/>
  <c r="Y17"/>
  <c r="X17"/>
  <c r="Z17" s="1"/>
  <c r="Y16"/>
  <c r="X16"/>
  <c r="Z16" s="1"/>
  <c r="Y15"/>
  <c r="X15"/>
  <c r="Z15" s="1"/>
  <c r="Y14"/>
  <c r="X14"/>
  <c r="Z14" s="1"/>
  <c r="Y13"/>
  <c r="X13"/>
  <c r="Z13" s="1"/>
  <c r="Y12"/>
  <c r="X12"/>
  <c r="Z12" s="1"/>
  <c r="Y11"/>
  <c r="X11"/>
  <c r="Z11" s="1"/>
  <c r="Y10"/>
  <c r="X10"/>
  <c r="Z10" s="1"/>
  <c r="Y9"/>
  <c r="X9"/>
  <c r="Z9" s="1"/>
  <c r="Y8"/>
  <c r="X8"/>
  <c r="Z8" s="1"/>
  <c r="Y7"/>
  <c r="X7"/>
  <c r="Z7" s="1"/>
  <c r="Y6"/>
  <c r="X6"/>
  <c r="Z6" s="1"/>
  <c r="Y5"/>
  <c r="X5"/>
  <c r="Z5" s="1"/>
  <c r="Y4"/>
  <c r="X4"/>
  <c r="Z4" s="1"/>
  <c r="Y3"/>
  <c r="X3"/>
  <c r="Z3" s="1"/>
  <c r="Z2"/>
  <c r="Y2"/>
  <c r="X2"/>
</calcChain>
</file>

<file path=xl/sharedStrings.xml><?xml version="1.0" encoding="utf-8"?>
<sst xmlns="http://schemas.openxmlformats.org/spreadsheetml/2006/main" count="1133" uniqueCount="302">
  <si>
    <t>s_rank</t>
  </si>
  <si>
    <t>d_maintained_by_status_id</t>
  </si>
  <si>
    <t>d_origin_id</t>
  </si>
  <si>
    <t>d_regularity_id</t>
  </si>
  <si>
    <t>d_distribution_confidence_id</t>
  </si>
  <si>
    <t>d_curr_presence_absence_id</t>
  </si>
  <si>
    <t>ent_id</t>
  </si>
  <si>
    <t>sname_id</t>
  </si>
  <si>
    <t>subnation_id</t>
  </si>
  <si>
    <t>distribution_reference_id</t>
  </si>
  <si>
    <t>SNR</t>
  </si>
  <si>
    <t>dist_grid_desc</t>
  </si>
  <si>
    <t>distrib_ref</t>
  </si>
  <si>
    <t>maintained_by</t>
  </si>
  <si>
    <t>/**ESTs Info to Add for BridgeTrack Spreadsheet.qry***/</t>
  </si>
  <si>
    <t xml:space="preserve">SELECT </t>
  </si>
  <si>
    <t>ent.element_national_id ent_id,</t>
  </si>
  <si>
    <t xml:space="preserve">ent.distribution_reference_id, </t>
  </si>
  <si>
    <t>nation.iso_nation_cd natn,</t>
  </si>
  <si>
    <t>sn.scientific_name,</t>
  </si>
  <si>
    <t>(reference.reference_code || ' ' || reference.full_citation) distrib_ref,</t>
  </si>
  <si>
    <t>ent.n_rank,</t>
  </si>
  <si>
    <t xml:space="preserve">DelimList('SELECT ''ORG: '' || substr(d_origin.origin_desc,1,3) || </t>
  </si>
  <si>
    <t xml:space="preserve">'';  REG: '' || substr(d_reg.regularity_desc,1,3) || </t>
  </si>
  <si>
    <t xml:space="preserve">'';  CNF: '' || substr(d_conf.display_value,1,2) || </t>
  </si>
  <si>
    <t xml:space="preserve">FROM taxon_natl_dist n_dist, d_curr_presence_absence d_pres, </t>
  </si>
  <si>
    <t xml:space="preserve">d_dist_confidence d_conf, d_origin, d_regularity d_reg ' || ' </t>
  </si>
  <si>
    <t xml:space="preserve">WHERE n_dist.d_curr_presence_absence_id = d_pres.d_curr_presence_absence_id </t>
  </si>
  <si>
    <t xml:space="preserve">and n_dist.d_dist_confidence_id = d_conf.d_dist_confidence_id </t>
  </si>
  <si>
    <t xml:space="preserve">and n_dist.d_origin_id = d_origin.d_origin_id </t>
  </si>
  <si>
    <t xml:space="preserve">and n_dist.d_regularity_id = d_reg.d_regularity_id </t>
  </si>
  <si>
    <t>and n_dist.element_national_id = ' || ent.element_national_id || 'ORDER BY n_dist.d_origin_id', '; ') AS natl_distrib_grid,</t>
  </si>
  <si>
    <t>(select d_classification_status.classification_status_desc</t>
  </si>
  <si>
    <t>from d_classification_status</t>
  </si>
  <si>
    <t>where egt.d_classification_status_id = d_classification_status.d_classification_status_id) classif</t>
  </si>
  <si>
    <t>FROM</t>
  </si>
  <si>
    <t>element_global egt,</t>
  </si>
  <si>
    <t>element_national ent,</t>
  </si>
  <si>
    <t>scientific_name sn,</t>
  </si>
  <si>
    <t>reference,</t>
  </si>
  <si>
    <t>nation</t>
  </si>
  <si>
    <t>WHERE</t>
  </si>
  <si>
    <t xml:space="preserve">egt.element_global_id = ent.element_global_id </t>
  </si>
  <si>
    <t xml:space="preserve">and egt.gname_id = sn.scientific_name_id </t>
  </si>
  <si>
    <t xml:space="preserve">and ent.nation_id = nation.nation_id </t>
  </si>
  <si>
    <t>ORDER BY</t>
  </si>
  <si>
    <t>nation.iso_nation_cd</t>
  </si>
  <si>
    <t>and ent.distribution_reference_id = reference.reference_id (+)</t>
  </si>
  <si>
    <t>hybrid_ind</t>
  </si>
  <si>
    <t>N</t>
  </si>
  <si>
    <t>s_element_internal_notes</t>
  </si>
  <si>
    <t>SNAME</t>
  </si>
  <si>
    <t>BC</t>
  </si>
  <si>
    <t>s_rank_change_date</t>
  </si>
  <si>
    <t>SUBNATION_ID</t>
  </si>
  <si>
    <t>NATION_ID</t>
  </si>
  <si>
    <t>SUBNATION_CODE</t>
  </si>
  <si>
    <t>BASIC_SUBNATION_INDICATOR</t>
  </si>
  <si>
    <t>SUBNATION_NAME</t>
  </si>
  <si>
    <t>AK</t>
  </si>
  <si>
    <t>Y</t>
  </si>
  <si>
    <t>Alaska</t>
  </si>
  <si>
    <t>AL</t>
  </si>
  <si>
    <t>Alabama</t>
  </si>
  <si>
    <t>AR</t>
  </si>
  <si>
    <t>Arkansas</t>
  </si>
  <si>
    <t>AZ</t>
  </si>
  <si>
    <t>Arizona</t>
  </si>
  <si>
    <t>CA</t>
  </si>
  <si>
    <t>California</t>
  </si>
  <si>
    <t>CO</t>
  </si>
  <si>
    <t>Colorado</t>
  </si>
  <si>
    <t>CT</t>
  </si>
  <si>
    <t>Connecticut</t>
  </si>
  <si>
    <t>DC</t>
  </si>
  <si>
    <t>District of Columbia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</si>
  <si>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</si>
  <si>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</si>
  <si>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</si>
  <si>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</si>
  <si>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</si>
  <si>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</si>
  <si>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</si>
  <si>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</si>
  <si>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IA</t>
  </si>
  <si>
    <t>Iowa</t>
  </si>
  <si>
    <t>ID</t>
  </si>
  <si>
    <t>Idaho</t>
  </si>
  <si>
    <t>IL</t>
  </si>
  <si>
    <t>Illinois</t>
  </si>
  <si>
    <t>IN</t>
  </si>
  <si>
    <t>Indiana</t>
  </si>
  <si>
    <t>KS</t>
  </si>
  <si>
    <t>Kansas</t>
  </si>
  <si>
    <t>KY</t>
  </si>
  <si>
    <t>Kentucky</t>
  </si>
  <si>
    <t>LA</t>
  </si>
  <si>
    <t>Louisiana</t>
  </si>
  <si>
    <t>MA</t>
  </si>
  <si>
    <t>Massachusetts</t>
  </si>
  <si>
    <t>MD</t>
  </si>
  <si>
    <t>Maryland</t>
  </si>
  <si>
    <t>ME</t>
  </si>
  <si>
    <t>Maine</t>
  </si>
  <si>
    <t>MI</t>
  </si>
  <si>
    <t>Michigan</t>
  </si>
  <si>
    <t>MN</t>
  </si>
  <si>
    <t>Minnesota</t>
  </si>
  <si>
    <t>MO</t>
  </si>
  <si>
    <t>Missouri</t>
  </si>
  <si>
    <t>MS</t>
  </si>
  <si>
    <t>Mississippi</t>
  </si>
  <si>
    <t>MT</t>
  </si>
  <si>
    <t>Montana</t>
  </si>
  <si>
    <t>NC</t>
  </si>
  <si>
    <t>North Carolina</t>
  </si>
  <si>
    <t>ND</t>
  </si>
  <si>
    <t>North Dakota</t>
  </si>
  <si>
    <t>NE</t>
  </si>
  <si>
    <t>Nebraska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</si>
  <si>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</si>
  <si>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</si>
  <si>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</si>
  <si>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</si>
  <si>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</si>
  <si>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</si>
  <si>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</si>
  <si>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</si>
  <si>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</si>
  <si>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</si>
  <si>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</si>
  <si>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</si>
  <si>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</si>
  <si>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</si>
  <si>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</si>
  <si>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</si>
  <si>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</si>
  <si>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</si>
  <si>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</si>
  <si>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</si>
  <si>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</si>
  <si>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</si>
  <si>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</si>
  <si>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</si>
  <si>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</si>
  <si>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</si>
  <si>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</si>
  <si>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</si>
  <si>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</si>
  <si>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</si>
  <si>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VA</t>
  </si>
  <si>
    <t>Virginia</t>
  </si>
  <si>
    <t>VT</t>
  </si>
  <si>
    <t>Vermont</t>
  </si>
  <si>
    <t>WA</t>
  </si>
  <si>
    <t>Washington</t>
  </si>
  <si>
    <t>WI</t>
  </si>
  <si>
    <t>Wisconsin</t>
  </si>
  <si>
    <t>WV</t>
  </si>
  <si>
    <t>West Virginia</t>
  </si>
  <si>
    <t>WY</t>
  </si>
  <si>
    <t>Wyoming</t>
  </si>
  <si>
    <t>AB</t>
  </si>
  <si>
    <t>Alberta</t>
  </si>
  <si>
    <t>British Columbia</t>
  </si>
  <si>
    <t>MB</t>
  </si>
  <si>
    <t>Manitoba</t>
  </si>
  <si>
    <t>NB</t>
  </si>
  <si>
    <t>New Brunswick</t>
  </si>
  <si>
    <t>NT</t>
  </si>
  <si>
    <t>Northwest Territories</t>
  </si>
  <si>
    <t>NS</t>
  </si>
  <si>
    <t>Nova Scotia</t>
  </si>
  <si>
    <t>ON</t>
  </si>
  <si>
    <t>Ontario</t>
  </si>
  <si>
    <t>PE</t>
  </si>
  <si>
    <t>Prince Edward Island</t>
  </si>
  <si>
    <t>QC</t>
  </si>
  <si>
    <t>Quebec</t>
  </si>
  <si>
    <t>SK</t>
  </si>
  <si>
    <t>Saskatchewan</t>
  </si>
  <si>
    <t>TV</t>
  </si>
  <si>
    <t>Tennessee Valley Authority</t>
  </si>
  <si>
    <t>NN</t>
  </si>
  <si>
    <t>Navajo Nation</t>
  </si>
  <si>
    <t>GS</t>
  </si>
  <si>
    <t>Great Smoky Mountains National Park</t>
  </si>
  <si>
    <t>LB</t>
  </si>
  <si>
    <t>Labrador</t>
  </si>
  <si>
    <t>NF</t>
  </si>
  <si>
    <t>Newfoundland Island</t>
  </si>
  <si>
    <t>YT</t>
  </si>
  <si>
    <t>Yukon Territory</t>
  </si>
  <si>
    <t>FR</t>
  </si>
  <si>
    <t>District of Franklin</t>
  </si>
  <si>
    <t>KW</t>
  </si>
  <si>
    <t>District of Keewatin</t>
  </si>
  <si>
    <t>MK</t>
  </si>
  <si>
    <t>District of Mackenzie</t>
  </si>
  <si>
    <t>GY</t>
  </si>
  <si>
    <t>Greater Yellowstone</t>
  </si>
  <si>
    <t>NU</t>
  </si>
  <si>
    <t>Nunavut</t>
  </si>
  <si>
    <t>egt_id</t>
  </si>
  <si>
    <t>US</t>
  </si>
  <si>
    <t xml:space="preserve">DelimList('SELECT ''ORG: '' || d_origin.d_origin_id || </t>
  </si>
  <si>
    <t>and n_dist.element_national_id = ' || ent.element_national_id || 'ORDER BY n_dist.d_origin_id', '; ') AS natl_distrib_grid_ids,</t>
  </si>
  <si>
    <t xml:space="preserve">'';  REG: '' || d_reg.d_regularity_id || </t>
  </si>
  <si>
    <t>egt.element_global_id egt_id,</t>
  </si>
  <si>
    <t xml:space="preserve">'';  CNF: '' || d_conf.d_dist_confidence_id || </t>
  </si>
  <si>
    <t xml:space="preserve">(SELECT d_maintained_by_status.d_maintained_by_status_id FROM d_maintained_by_status </t>
  </si>
  <si>
    <t>WHERE ent.d_maintained_by_status_id = d_maintained_by_status.d_maintained_by_status_id )  ent_mt_id,</t>
  </si>
  <si>
    <t>WHERE ent.d_maintained_by_status_id = d_maintained_by_status.d_maintained_by_status_id )  ent_mt,</t>
  </si>
  <si>
    <t>sn.scientific_name_id gname_id,</t>
  </si>
  <si>
    <t>sn.scientific_name gname,</t>
  </si>
  <si>
    <t xml:space="preserve">(SELECT d_maintained_by_status.display_value FROM d_maintained_by_status </t>
  </si>
  <si>
    <t>ent.nation_id,</t>
  </si>
  <si>
    <t>D_POPULATION_ID</t>
  </si>
  <si>
    <t>nation_id</t>
  </si>
  <si>
    <t>subnation</t>
  </si>
  <si>
    <t xml:space="preserve">(SELECT TAXON_NATIONAL.HYBRID_IND   </t>
  </si>
  <si>
    <t xml:space="preserve"> FROM TAXON_NATIONAL  </t>
  </si>
  <si>
    <t>WHERE TAXON_NATIONAL.ELEMENT_NATIONAL_ID</t>
  </si>
  <si>
    <t xml:space="preserve"> =  ent.element_national_id ) AS n_hyb_wout_consvalue,</t>
  </si>
  <si>
    <t xml:space="preserve">d_dist_confidence d_conf, d_origin, d_population d_pop, d_regularity d_reg ' || ' </t>
  </si>
  <si>
    <t xml:space="preserve">'';  PRS: '' || substr(d_pres.curr_presence_absence_desc,1,3) || </t>
  </si>
  <si>
    <t xml:space="preserve">and n_dist.d_population_id = d_pop.d_population_id (+) </t>
  </si>
  <si>
    <t xml:space="preserve"> (case when n_dist.d_population_id is not null then </t>
  </si>
  <si>
    <t xml:space="preserve">'';  POP: '' || substr(d_pop.population_desc,1,6) else null end) || '''' </t>
  </si>
  <si>
    <t xml:space="preserve">'';  PRS: '' || d_pres.d_curr_presence_absence_id || </t>
  </si>
  <si>
    <t xml:space="preserve">(case when n_dist.d_population_id is not null then </t>
  </si>
  <si>
    <t xml:space="preserve">'';  POP: '' || d_pop.d_population_id else null end) || '''' </t>
  </si>
  <si>
    <t xml:space="preserve">FROM taxon_natl_dist n_dist, d_curr_presence_absence d_pres, d_population d_pop, </t>
  </si>
  <si>
    <t>NOTE</t>
  </si>
  <si>
    <t>C: Centrally</t>
  </si>
  <si>
    <t>and ent.element_national_id in (960499, 960497)</t>
  </si>
  <si>
    <t>ORG: Unk;  REG: Reg;  CNF: C ;  PRS: Unk</t>
  </si>
  <si>
    <t>x</t>
  </si>
  <si>
    <t>TA</t>
  </si>
  <si>
    <t>CH</t>
  </si>
  <si>
    <t>NA</t>
  </si>
  <si>
    <t>QU</t>
  </si>
  <si>
    <t>GU</t>
  </si>
  <si>
    <t>PU</t>
  </si>
  <si>
    <t>SO</t>
  </si>
  <si>
    <t>SL</t>
  </si>
  <si>
    <t>JA</t>
  </si>
  <si>
    <t>ZA</t>
  </si>
  <si>
    <t>CP</t>
  </si>
  <si>
    <t>CL</t>
  </si>
  <si>
    <t>Baja California</t>
  </si>
  <si>
    <t>Campeche</t>
  </si>
  <si>
    <t>Chihuahua</t>
  </si>
  <si>
    <t>Colima</t>
  </si>
  <si>
    <t>Coahuila</t>
  </si>
  <si>
    <t>DF</t>
  </si>
  <si>
    <t>Distrito Federal</t>
  </si>
  <si>
    <t>DU</t>
  </si>
  <si>
    <t>Durango</t>
  </si>
  <si>
    <t>GJ</t>
  </si>
  <si>
    <t>Guanajuato</t>
  </si>
  <si>
    <t>Guerrero</t>
  </si>
  <si>
    <t>Hidalgo</t>
  </si>
  <si>
    <t>Mexico</t>
  </si>
  <si>
    <t>Michoacan</t>
  </si>
  <si>
    <t>Morelos</t>
  </si>
  <si>
    <t>Puebla</t>
  </si>
  <si>
    <t>SI</t>
  </si>
  <si>
    <t>Sinaloa</t>
  </si>
  <si>
    <t>San Luis Potosi</t>
  </si>
  <si>
    <t>Tabasco</t>
  </si>
  <si>
    <t>AG</t>
  </si>
  <si>
    <t>Aguascalientes</t>
  </si>
  <si>
    <t>BS</t>
  </si>
  <si>
    <t>Baja California del Sur</t>
  </si>
  <si>
    <t>Chiapas</t>
  </si>
  <si>
    <t>Jalisco</t>
  </si>
  <si>
    <t>Nayarit</t>
  </si>
  <si>
    <t>Nuevo Leon</t>
  </si>
  <si>
    <t>OA</t>
  </si>
  <si>
    <t>Oaxaca</t>
  </si>
  <si>
    <t>QR</t>
  </si>
  <si>
    <t>Quintana Roo</t>
  </si>
  <si>
    <t>Queretaro</t>
  </si>
  <si>
    <t>Sonora</t>
  </si>
  <si>
    <t>TL</t>
  </si>
  <si>
    <t>Tlaxcala</t>
  </si>
  <si>
    <t>TM</t>
  </si>
  <si>
    <t>Tamaulipas</t>
  </si>
  <si>
    <t>VE</t>
  </si>
  <si>
    <t>Veracruz</t>
  </si>
  <si>
    <t>YU</t>
  </si>
  <si>
    <t>Yucatan</t>
  </si>
  <si>
    <t>Zacatecas</t>
  </si>
  <si>
    <t>ORG: Exo;  REG: Reg;  CNF: C ;  PRS: Unk</t>
  </si>
  <si>
    <t>SNA</t>
  </si>
  <si>
    <t>SYSDATE</t>
  </si>
  <si>
    <t>B06FNA19HQUS Flora of North America Editorial Committee. 2006a. Flora of North America North of Mexico. Vol. 19. Magnoliophyta: Asteridae, part 6: Asteraceae, part 1. Oxford University Press, New York. xxiv + 579 pp.</t>
  </si>
  <si>
    <t>NULL</t>
  </si>
  <si>
    <t>Viola labradorica</t>
  </si>
  <si>
    <t>B15FNA06HQUS  Flora of North America Editorial Committee. 2015. Flora of North America North of Mexico. Vol. 6. Magnoliophyta: Cucurbitaceae to Droserceae. Oxford University Press, New York. 496 pp + xxiv.</t>
  </si>
  <si>
    <t>Carduus acanthoides ssp. acanthoides</t>
  </si>
</sst>
</file>

<file path=xl/styles.xml><?xml version="1.0" encoding="utf-8"?>
<styleSheet xmlns="http://schemas.openxmlformats.org/spreadsheetml/2006/main">
  <fonts count="20">
    <font>
      <sz val="10"/>
      <name val="MS Sans Serif"/>
    </font>
    <font>
      <sz val="8"/>
      <name val="MS Sans Serif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NumberFormat="1"/>
    <xf numFmtId="0" fontId="0" fillId="0" borderId="0" xfId="0" quotePrefix="1"/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NumberFormat="1" applyFont="1" applyFill="1"/>
    <xf numFmtId="0" fontId="19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topLeftCell="E1" workbookViewId="0">
      <pane ySplit="1" topLeftCell="A56" activePane="bottomLeft" state="frozen"/>
      <selection pane="bottomLeft" activeCell="AD60" sqref="AD60"/>
    </sheetView>
  </sheetViews>
  <sheetFormatPr defaultRowHeight="15" customHeight="1"/>
  <cols>
    <col min="1" max="1" width="7.7109375" style="5" customWidth="1"/>
    <col min="2" max="2" width="9.140625" style="5"/>
    <col min="3" max="3" width="8.28515625" style="5" bestFit="1" customWidth="1"/>
    <col min="4" max="4" width="9.42578125" style="5" bestFit="1" customWidth="1"/>
    <col min="5" max="5" width="5.85546875" style="5" customWidth="1"/>
    <col min="6" max="6" width="16.28515625" style="5" customWidth="1"/>
    <col min="7" max="7" width="27.140625" style="5" bestFit="1" customWidth="1"/>
    <col min="8" max="8" width="3.28515625" style="5" customWidth="1"/>
    <col min="9" max="10" width="9.140625" style="5"/>
    <col min="11" max="15" width="6.85546875" style="5" customWidth="1"/>
    <col min="16" max="16" width="20.28515625" style="3" customWidth="1"/>
    <col min="17" max="17" width="7.5703125" style="5" customWidth="1"/>
    <col min="18" max="18" width="13.140625" style="5" customWidth="1"/>
    <col min="19" max="20" width="4.42578125" style="5" customWidth="1"/>
    <col min="21" max="21" width="4.28515625" style="5" customWidth="1"/>
    <col min="22" max="22" width="6.28515625" style="5" customWidth="1"/>
    <col min="23" max="23" width="6" style="5" customWidth="1"/>
    <col min="24" max="16384" width="9.140625" style="5"/>
  </cols>
  <sheetData>
    <row r="1" spans="1:32" ht="15" customHeight="1">
      <c r="A1" s="6" t="s">
        <v>8</v>
      </c>
      <c r="B1" s="5" t="s">
        <v>203</v>
      </c>
      <c r="C1" s="6" t="s">
        <v>6</v>
      </c>
      <c r="D1" s="6" t="s">
        <v>7</v>
      </c>
      <c r="E1" s="6" t="s">
        <v>0</v>
      </c>
      <c r="F1" s="6" t="s">
        <v>53</v>
      </c>
      <c r="G1" s="6" t="s">
        <v>50</v>
      </c>
      <c r="H1" s="6" t="s">
        <v>48</v>
      </c>
      <c r="I1" s="6" t="s">
        <v>1</v>
      </c>
      <c r="J1" s="5" t="s">
        <v>9</v>
      </c>
      <c r="K1" s="6" t="s">
        <v>2</v>
      </c>
      <c r="L1" s="6" t="s">
        <v>3</v>
      </c>
      <c r="M1" s="6" t="s">
        <v>4</v>
      </c>
      <c r="N1" s="6" t="s">
        <v>5</v>
      </c>
      <c r="O1" s="5" t="s">
        <v>217</v>
      </c>
      <c r="P1" s="3" t="s">
        <v>51</v>
      </c>
      <c r="Q1" s="5" t="s">
        <v>13</v>
      </c>
      <c r="R1" s="5" t="s">
        <v>12</v>
      </c>
      <c r="S1" s="5" t="s">
        <v>11</v>
      </c>
      <c r="T1" s="5" t="s">
        <v>218</v>
      </c>
      <c r="U1" s="5" t="s">
        <v>40</v>
      </c>
      <c r="V1" s="4" t="s">
        <v>219</v>
      </c>
      <c r="W1" s="5" t="s">
        <v>233</v>
      </c>
    </row>
    <row r="2" spans="1:32" ht="15" customHeight="1">
      <c r="A2" s="7">
        <v>91</v>
      </c>
      <c r="B2">
        <v>942406</v>
      </c>
      <c r="C2">
        <v>942408</v>
      </c>
      <c r="D2">
        <v>149928</v>
      </c>
      <c r="E2" t="s">
        <v>10</v>
      </c>
      <c r="F2" t="s">
        <v>298</v>
      </c>
      <c r="G2" t="s">
        <v>298</v>
      </c>
      <c r="H2" t="s">
        <v>49</v>
      </c>
      <c r="I2">
        <v>1</v>
      </c>
      <c r="J2">
        <v>761564</v>
      </c>
      <c r="K2">
        <v>3</v>
      </c>
      <c r="L2" s="5">
        <v>1</v>
      </c>
      <c r="M2" s="5">
        <v>1</v>
      </c>
      <c r="N2" s="5">
        <v>3</v>
      </c>
      <c r="O2" t="s">
        <v>298</v>
      </c>
      <c r="P2" t="s">
        <v>299</v>
      </c>
      <c r="Q2" t="s">
        <v>234</v>
      </c>
      <c r="R2" t="s">
        <v>300</v>
      </c>
      <c r="S2" t="s">
        <v>236</v>
      </c>
      <c r="T2">
        <v>38</v>
      </c>
      <c r="U2" t="s">
        <v>68</v>
      </c>
      <c r="V2" s="7" t="s">
        <v>187</v>
      </c>
      <c r="W2" s="7"/>
      <c r="X2" s="7" t="str">
        <f>"insert into element_subnational (element_subnational_id, element_national_id, subnation_id, sname_id, s_rank, s_rank_change_date, "</f>
        <v xml:space="preserve">insert into element_subnational (element_subnational_id, element_national_id, subnation_id, sname_id, s_rank, s_rank_change_date, </v>
      </c>
      <c r="Y2" s="7" t="str">
        <f>"s_element_internal_notes, d_maintained_by_status_id, distribution_reference_id) values (getnextseq('ELEMENT_SUBNATIONAL'), "&amp;C2&amp;","&amp;A2&amp;","&amp;D2&amp;",'"&amp;E2&amp;"', "&amp;F2&amp;",'"&amp;G2&amp;"',"&amp;I2&amp;","&amp;J2&amp;");"</f>
        <v>s_element_internal_notes, d_maintained_by_status_id, distribution_reference_id) values (getnextseq('ELEMENT_SUBNATIONAL'), 942408,91,149928,'SNR', NULL,'NULL',1,761564);</v>
      </c>
      <c r="Z2" s="5" t="str">
        <f>X2&amp;Y2</f>
        <v>insert into element_subnational (element_subnational_id, element_national_id, subnation_id, sname_id, s_rank, s_rank_change_date, s_element_internal_notes, d_maintained_by_status_id, distribution_reference_id) values (getnextseq('ELEMENT_SUBNATIONAL'), 942408,91,149928,'SNR', NULL,'NULL',1,761564);</v>
      </c>
      <c r="AA2" s="5" t="str">
        <f>"insert into taxon_subnational (element_subnational_id,hybrid_ind) values ((select element_subnational_id from element_subnational where subnation_id="&amp;A2&amp;" and element_national_id="&amp;C2&amp;"),'"&amp;H2&amp;"');"</f>
        <v>insert into taxon_subnational (element_subnational_id,hybrid_ind) values ((select element_subnational_id from element_subnational where subnation_id=91 and element_national_id=942408),'N');</v>
      </c>
      <c r="AB2" s="5" t="str">
        <f>"insert into taxon_subnatl_dist (taxon_subnatl_dist_id,element_subnational_id,d_origin_id,d_regularity_id,d_dist_confidence_id,d_curr_presence_absence_id, d_population_id, rec_create_user) values ((getnextseq('TAXON_SUBNATL_DIST'))"</f>
        <v>insert into taxon_subnatl_dist (taxon_subnatl_dist_id,element_subnational_id,d_origin_id,d_regularity_id,d_dist_confidence_id,d_curr_presence_absence_id, d_population_id, rec_create_user) values ((getnextseq('TAXON_SUBNATL_DIST'))</v>
      </c>
      <c r="AC2" s="5" t="str">
        <f>", (select element_subnational_id from element_subnational where subnation_id="&amp;A2&amp;" and element_national_id="&amp;C2&amp;"),"&amp;K2&amp;","&amp;L2&amp;","&amp;M2&amp;","&amp;N2&amp;","&amp;O2&amp;",'Ticket_5098');"</f>
        <v>, (select element_subnational_id from element_subnational where subnation_id=91 and element_national_id=942408),3,1,1,3,NULL,'Ticket_5098');</v>
      </c>
      <c r="AD2" s="5" t="str">
        <f>AB2&amp;AC2</f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subnation_id=91 and element_national_id=942408),3,1,1,3,NULL,'Ticket_5098');</v>
      </c>
      <c r="AE2" s="5" t="str">
        <f>"update element_subnational set rounded_s_rank = round_srank(s_rank),rec_last_mod_user = 'Ticket_5098' where element_subnational_id=(select element_subnational_id from element_subnational where subnation_id="&amp;A2&amp;" and element_national_id="&amp;C2&amp;");"</f>
        <v>update element_subnational set rounded_s_rank = round_srank(s_rank),rec_last_mod_user = 'Ticket_5098' where element_subnational_id=(select element_subnational_id from element_subnational where subnation_id=91 and element_national_id=942408);</v>
      </c>
      <c r="AF2" s="5" t="str">
        <f>"update element_subnational set s_element_internal_notes = NULL, rec_last_mod_user = 'Ticet_5098' where element_subnational_id=(select element_subnational_id from element_subnational where subnation_id="&amp;A2&amp;" and element_national_id="&amp;C2&amp;");"</f>
        <v>update element_subnational set s_element_internal_notes = NULL, rec_last_mod_user = 'Ticet_5098' where element_subnational_id=(select element_subnational_id from element_subnational where subnation_id=91 and element_national_id=942408);</v>
      </c>
    </row>
    <row r="3" spans="1:32" ht="15" customHeight="1">
      <c r="A3" s="7">
        <v>62</v>
      </c>
      <c r="B3">
        <v>942406</v>
      </c>
      <c r="C3">
        <v>942408</v>
      </c>
      <c r="D3">
        <v>149928</v>
      </c>
      <c r="E3" t="s">
        <v>10</v>
      </c>
      <c r="F3" t="s">
        <v>298</v>
      </c>
      <c r="G3" t="s">
        <v>298</v>
      </c>
      <c r="H3" t="s">
        <v>49</v>
      </c>
      <c r="I3">
        <v>1</v>
      </c>
      <c r="J3">
        <v>761564</v>
      </c>
      <c r="K3">
        <v>3</v>
      </c>
      <c r="L3" s="5">
        <v>1</v>
      </c>
      <c r="M3" s="5">
        <v>1</v>
      </c>
      <c r="N3" s="5">
        <v>3</v>
      </c>
      <c r="O3" t="s">
        <v>298</v>
      </c>
      <c r="P3" t="s">
        <v>299</v>
      </c>
      <c r="Q3" t="s">
        <v>234</v>
      </c>
      <c r="R3" t="s">
        <v>300</v>
      </c>
      <c r="S3" t="s">
        <v>236</v>
      </c>
      <c r="T3">
        <v>38</v>
      </c>
      <c r="U3" t="s">
        <v>68</v>
      </c>
      <c r="V3" s="7" t="s">
        <v>165</v>
      </c>
      <c r="W3" s="7"/>
      <c r="X3" s="7" t="str">
        <f t="shared" ref="X3:X65" si="0">"insert into element_subnational (element_subnational_id, element_national_id, subnation_id, sname_id, s_rank, s_rank_change_date, "</f>
        <v xml:space="preserve">insert into element_subnational (element_subnational_id, element_national_id, subnation_id, sname_id, s_rank, s_rank_change_date, </v>
      </c>
      <c r="Y3" s="7" t="str">
        <f t="shared" ref="Y3:Y65" si="1">"s_element_internal_notes, d_maintained_by_status_id, distribution_reference_id) values (getnextseq('ELEMENT_SUBNATIONAL'), "&amp;C3&amp;","&amp;A3&amp;","&amp;D3&amp;",'"&amp;E3&amp;"', "&amp;F3&amp;",'"&amp;G3&amp;"',"&amp;I3&amp;","&amp;J3&amp;");"</f>
        <v>s_element_internal_notes, d_maintained_by_status_id, distribution_reference_id) values (getnextseq('ELEMENT_SUBNATIONAL'), 942408,62,149928,'SNR', NULL,'NULL',1,761564);</v>
      </c>
      <c r="Z3" s="5" t="str">
        <f t="shared" ref="Z3:Z65" si="2">X3&amp;Y3</f>
        <v>insert into element_subnational (element_subnational_id, element_national_id, subnation_id, sname_id, s_rank, s_rank_change_date, s_element_internal_notes, d_maintained_by_status_id, distribution_reference_id) values (getnextseq('ELEMENT_SUBNATIONAL'), 942408,62,149928,'SNR', NULL,'NULL',1,761564);</v>
      </c>
      <c r="AA3" s="5" t="str">
        <f t="shared" ref="AA3:AA65" si="3">"insert into taxon_subnational (element_subnational_id,hybrid_ind) values ((select element_subnational_id from element_subnational where subnation_id="&amp;A3&amp;" and element_national_id="&amp;C3&amp;"),'"&amp;H3&amp;"');"</f>
        <v>insert into taxon_subnational (element_subnational_id,hybrid_ind) values ((select element_subnational_id from element_subnational where subnation_id=62 and element_national_id=942408),'N');</v>
      </c>
      <c r="AB3" s="5" t="str">
        <f t="shared" ref="AB3:AB65" si="4">"insert into taxon_subnatl_dist (taxon_subnatl_dist_id,element_subnational_id,d_origin_id,d_regularity_id,d_dist_confidence_id,d_curr_presence_absence_id, d_population_id, rec_create_user) values ((getnextseq('TAXON_SUBNATL_DIST'))"</f>
        <v>insert into taxon_subnatl_dist (taxon_subnatl_dist_id,element_subnational_id,d_origin_id,d_regularity_id,d_dist_confidence_id,d_curr_presence_absence_id, d_population_id, rec_create_user) values ((getnextseq('TAXON_SUBNATL_DIST'))</v>
      </c>
      <c r="AC3" s="5" t="str">
        <f t="shared" ref="AC3:AC65" si="5">", (select element_subnational_id from element_subnational where subnation_id="&amp;A3&amp;" and element_national_id="&amp;C3&amp;"),"&amp;K3&amp;","&amp;L3&amp;","&amp;M3&amp;","&amp;N3&amp;","&amp;O3&amp;",'Ticket_5098');"</f>
        <v>, (select element_subnational_id from element_subnational where subnation_id=62 and element_national_id=942408),3,1,1,3,NULL,'Ticket_5098');</v>
      </c>
      <c r="AD3" s="5" t="str">
        <f t="shared" ref="AD3:AD65" si="6">AB3&amp;AC3</f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subnation_id=62 and element_national_id=942408),3,1,1,3,NULL,'Ticket_5098');</v>
      </c>
      <c r="AE3" s="5" t="str">
        <f t="shared" ref="AE3:AE65" si="7">"update element_subnational set rounded_s_rank = round_srank(s_rank),rec_last_mod_user = 'Ticket_5098' where element_subnational_id=(select element_subnational_id from element_subnational where subnation_id="&amp;A3&amp;" and element_national_id="&amp;C3&amp;");"</f>
        <v>update element_subnational set rounded_s_rank = round_srank(s_rank),rec_last_mod_user = 'Ticket_5098' where element_subnational_id=(select element_subnational_id from element_subnational where subnation_id=62 and element_national_id=942408);</v>
      </c>
      <c r="AF3" s="5" t="str">
        <f t="shared" ref="AF3:AF65" si="8">"update element_subnational set s_element_internal_notes = NULL, rec_last_mod_user = 'Ticet_5098' where element_subnational_id=(select element_subnational_id from element_subnational where subnation_id="&amp;A3&amp;" and element_national_id="&amp;C3&amp;");"</f>
        <v>update element_subnational set s_element_internal_notes = NULL, rec_last_mod_user = 'Ticet_5098' where element_subnational_id=(select element_subnational_id from element_subnational where subnation_id=62 and element_national_id=942408);</v>
      </c>
    </row>
    <row r="4" spans="1:32" ht="15" customHeight="1">
      <c r="A4" s="7">
        <v>63</v>
      </c>
      <c r="B4">
        <v>942406</v>
      </c>
      <c r="C4">
        <v>942408</v>
      </c>
      <c r="D4">
        <v>149928</v>
      </c>
      <c r="E4" t="s">
        <v>10</v>
      </c>
      <c r="F4" t="s">
        <v>298</v>
      </c>
      <c r="G4" t="s">
        <v>298</v>
      </c>
      <c r="H4" t="s">
        <v>49</v>
      </c>
      <c r="I4">
        <v>1</v>
      </c>
      <c r="J4">
        <v>761564</v>
      </c>
      <c r="K4">
        <v>3</v>
      </c>
      <c r="L4" s="5">
        <v>1</v>
      </c>
      <c r="M4" s="5">
        <v>1</v>
      </c>
      <c r="N4" s="5">
        <v>3</v>
      </c>
      <c r="O4" t="s">
        <v>298</v>
      </c>
      <c r="P4" t="s">
        <v>299</v>
      </c>
      <c r="Q4" t="s">
        <v>234</v>
      </c>
      <c r="R4" t="s">
        <v>300</v>
      </c>
      <c r="S4" t="s">
        <v>236</v>
      </c>
      <c r="T4">
        <v>38</v>
      </c>
      <c r="U4" t="s">
        <v>68</v>
      </c>
      <c r="V4" s="7" t="s">
        <v>167</v>
      </c>
      <c r="W4" s="7"/>
      <c r="X4" s="7" t="str">
        <f t="shared" si="0"/>
        <v xml:space="preserve">insert into element_subnational (element_subnational_id, element_national_id, subnation_id, sname_id, s_rank, s_rank_change_date, </v>
      </c>
      <c r="Y4" s="7" t="str">
        <f t="shared" si="1"/>
        <v>s_element_internal_notes, d_maintained_by_status_id, distribution_reference_id) values (getnextseq('ELEMENT_SUBNATIONAL'), 942408,63,149928,'SNR', NULL,'NULL',1,761564);</v>
      </c>
      <c r="Z4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942408,63,149928,'SNR', NULL,'NULL',1,761564);</v>
      </c>
      <c r="AA4" s="5" t="str">
        <f t="shared" si="3"/>
        <v>insert into taxon_subnational (element_subnational_id,hybrid_ind) values ((select element_subnational_id from element_subnational where subnation_id=63 and element_national_id=942408),'N');</v>
      </c>
      <c r="AB4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4" s="5" t="str">
        <f t="shared" si="5"/>
        <v>, (select element_subnational_id from element_subnational where subnation_id=63 and element_national_id=942408),3,1,1,3,NULL,'Ticket_5098');</v>
      </c>
      <c r="AD4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subnation_id=63 and element_national_id=942408),3,1,1,3,NULL,'Ticket_5098');</v>
      </c>
      <c r="AE4" s="5" t="str">
        <f t="shared" si="7"/>
        <v>update element_subnational set rounded_s_rank = round_srank(s_rank),rec_last_mod_user = 'Ticket_5098' where element_subnational_id=(select element_subnational_id from element_subnational where subnation_id=63 and element_national_id=942408);</v>
      </c>
      <c r="AF4" s="5" t="str">
        <f t="shared" si="8"/>
        <v>update element_subnational set s_element_internal_notes = NULL, rec_last_mod_user = 'Ticet_5098' where element_subnational_id=(select element_subnational_id from element_subnational where subnation_id=63 and element_national_id=942408);</v>
      </c>
    </row>
    <row r="5" spans="1:32" ht="15" customHeight="1">
      <c r="A5" s="7">
        <v>92</v>
      </c>
      <c r="B5">
        <v>942406</v>
      </c>
      <c r="C5">
        <v>942408</v>
      </c>
      <c r="D5">
        <v>149928</v>
      </c>
      <c r="E5" t="s">
        <v>10</v>
      </c>
      <c r="F5" t="s">
        <v>298</v>
      </c>
      <c r="G5" t="s">
        <v>298</v>
      </c>
      <c r="H5" t="s">
        <v>49</v>
      </c>
      <c r="I5">
        <v>1</v>
      </c>
      <c r="J5">
        <v>761564</v>
      </c>
      <c r="K5">
        <v>3</v>
      </c>
      <c r="L5" s="5">
        <v>1</v>
      </c>
      <c r="M5" s="5">
        <v>1</v>
      </c>
      <c r="N5" s="5">
        <v>3</v>
      </c>
      <c r="O5" t="s">
        <v>298</v>
      </c>
      <c r="P5" t="s">
        <v>299</v>
      </c>
      <c r="Q5" t="s">
        <v>234</v>
      </c>
      <c r="R5" t="s">
        <v>300</v>
      </c>
      <c r="S5" t="s">
        <v>236</v>
      </c>
      <c r="T5">
        <v>38</v>
      </c>
      <c r="U5" t="s">
        <v>68</v>
      </c>
      <c r="V5" s="7" t="s">
        <v>189</v>
      </c>
      <c r="W5" s="7"/>
      <c r="X5" s="7" t="str">
        <f t="shared" si="0"/>
        <v xml:space="preserve">insert into element_subnational (element_subnational_id, element_national_id, subnation_id, sname_id, s_rank, s_rank_change_date, </v>
      </c>
      <c r="Y5" s="7" t="str">
        <f t="shared" si="1"/>
        <v>s_element_internal_notes, d_maintained_by_status_id, distribution_reference_id) values (getnextseq('ELEMENT_SUBNATIONAL'), 942408,92,149928,'SNR', NULL,'NULL',1,761564);</v>
      </c>
      <c r="Z5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942408,92,149928,'SNR', NULL,'NULL',1,761564);</v>
      </c>
      <c r="AA5" s="5" t="str">
        <f t="shared" si="3"/>
        <v>insert into taxon_subnational (element_subnational_id,hybrid_ind) values ((select element_subnational_id from element_subnational where subnation_id=92 and element_national_id=942408),'N');</v>
      </c>
      <c r="AB5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5" s="5" t="str">
        <f t="shared" si="5"/>
        <v>, (select element_subnational_id from element_subnational where subnation_id=92 and element_national_id=942408),3,1,1,3,NULL,'Ticket_5098');</v>
      </c>
      <c r="AD5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subnation_id=92 and element_national_id=942408),3,1,1,3,NULL,'Ticket_5098');</v>
      </c>
      <c r="AE5" s="5" t="str">
        <f t="shared" si="7"/>
        <v>update element_subnational set rounded_s_rank = round_srank(s_rank),rec_last_mod_user = 'Ticket_5098' where element_subnational_id=(select element_subnational_id from element_subnational where subnation_id=92 and element_national_id=942408);</v>
      </c>
      <c r="AF5" s="5" t="str">
        <f t="shared" si="8"/>
        <v>update element_subnational set s_element_internal_notes = NULL, rec_last_mod_user = 'Ticet_5098' where element_subnational_id=(select element_subnational_id from element_subnational where subnation_id=92 and element_national_id=942408);</v>
      </c>
    </row>
    <row r="6" spans="1:32" ht="15" customHeight="1">
      <c r="A6" s="7">
        <v>66</v>
      </c>
      <c r="B6">
        <v>942406</v>
      </c>
      <c r="C6">
        <v>942408</v>
      </c>
      <c r="D6">
        <v>149928</v>
      </c>
      <c r="E6" t="s">
        <v>10</v>
      </c>
      <c r="F6" t="s">
        <v>298</v>
      </c>
      <c r="G6" t="s">
        <v>298</v>
      </c>
      <c r="H6" t="s">
        <v>49</v>
      </c>
      <c r="I6">
        <v>1</v>
      </c>
      <c r="J6">
        <v>761564</v>
      </c>
      <c r="K6">
        <v>3</v>
      </c>
      <c r="L6" s="5">
        <v>1</v>
      </c>
      <c r="M6" s="5">
        <v>1</v>
      </c>
      <c r="N6" s="5">
        <v>3</v>
      </c>
      <c r="O6" t="s">
        <v>298</v>
      </c>
      <c r="P6" t="s">
        <v>299</v>
      </c>
      <c r="Q6" t="s">
        <v>234</v>
      </c>
      <c r="R6" t="s">
        <v>300</v>
      </c>
      <c r="S6" t="s">
        <v>236</v>
      </c>
      <c r="T6">
        <v>38</v>
      </c>
      <c r="U6" t="s">
        <v>68</v>
      </c>
      <c r="V6" s="7" t="s">
        <v>171</v>
      </c>
      <c r="W6" s="7"/>
      <c r="X6" s="7" t="str">
        <f t="shared" si="0"/>
        <v xml:space="preserve">insert into element_subnational (element_subnational_id, element_national_id, subnation_id, sname_id, s_rank, s_rank_change_date, </v>
      </c>
      <c r="Y6" s="7" t="str">
        <f t="shared" si="1"/>
        <v>s_element_internal_notes, d_maintained_by_status_id, distribution_reference_id) values (getnextseq('ELEMENT_SUBNATIONAL'), 942408,66,149928,'SNR', NULL,'NULL',1,761564);</v>
      </c>
      <c r="Z6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942408,66,149928,'SNR', NULL,'NULL',1,761564);</v>
      </c>
      <c r="AA6" s="5" t="str">
        <f t="shared" si="3"/>
        <v>insert into taxon_subnational (element_subnational_id,hybrid_ind) values ((select element_subnational_id from element_subnational where subnation_id=66 and element_national_id=942408),'N');</v>
      </c>
      <c r="AB6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6" s="5" t="str">
        <f t="shared" si="5"/>
        <v>, (select element_subnational_id from element_subnational where subnation_id=66 and element_national_id=942408),3,1,1,3,NULL,'Ticket_5098');</v>
      </c>
      <c r="AD6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subnation_id=66 and element_national_id=942408),3,1,1,3,NULL,'Ticket_5098');</v>
      </c>
      <c r="AE6" s="5" t="str">
        <f t="shared" si="7"/>
        <v>update element_subnational set rounded_s_rank = round_srank(s_rank),rec_last_mod_user = 'Ticket_5098' where element_subnational_id=(select element_subnational_id from element_subnational where subnation_id=66 and element_national_id=942408);</v>
      </c>
      <c r="AF6" s="5" t="str">
        <f t="shared" si="8"/>
        <v>update element_subnational set s_element_internal_notes = NULL, rec_last_mod_user = 'Ticet_5098' where element_subnational_id=(select element_subnational_id from element_subnational where subnation_id=66 and element_national_id=942408);</v>
      </c>
    </row>
    <row r="7" spans="1:32" ht="15" customHeight="1">
      <c r="A7" s="7">
        <v>67</v>
      </c>
      <c r="B7">
        <v>942406</v>
      </c>
      <c r="C7">
        <v>942408</v>
      </c>
      <c r="D7">
        <v>149928</v>
      </c>
      <c r="E7" t="s">
        <v>10</v>
      </c>
      <c r="F7" t="s">
        <v>298</v>
      </c>
      <c r="G7" t="s">
        <v>298</v>
      </c>
      <c r="H7" t="s">
        <v>49</v>
      </c>
      <c r="I7">
        <v>1</v>
      </c>
      <c r="J7">
        <v>761564</v>
      </c>
      <c r="K7">
        <v>3</v>
      </c>
      <c r="L7" s="5">
        <v>1</v>
      </c>
      <c r="M7" s="5">
        <v>1</v>
      </c>
      <c r="N7" s="5">
        <v>3</v>
      </c>
      <c r="O7" t="s">
        <v>298</v>
      </c>
      <c r="P7" t="s">
        <v>299</v>
      </c>
      <c r="Q7" t="s">
        <v>234</v>
      </c>
      <c r="R7" t="s">
        <v>300</v>
      </c>
      <c r="S7" t="s">
        <v>236</v>
      </c>
      <c r="T7">
        <v>38</v>
      </c>
      <c r="U7" t="s">
        <v>68</v>
      </c>
      <c r="V7" s="7" t="s">
        <v>173</v>
      </c>
      <c r="W7" s="7"/>
      <c r="X7" s="7" t="str">
        <f t="shared" si="0"/>
        <v xml:space="preserve">insert into element_subnational (element_subnational_id, element_national_id, subnation_id, sname_id, s_rank, s_rank_change_date, </v>
      </c>
      <c r="Y7" s="7" t="str">
        <f t="shared" si="1"/>
        <v>s_element_internal_notes, d_maintained_by_status_id, distribution_reference_id) values (getnextseq('ELEMENT_SUBNATIONAL'), 942408,67,149928,'SNR', NULL,'NULL',1,761564);</v>
      </c>
      <c r="Z7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942408,67,149928,'SNR', NULL,'NULL',1,761564);</v>
      </c>
      <c r="AA7" s="5" t="str">
        <f t="shared" si="3"/>
        <v>insert into taxon_subnational (element_subnational_id,hybrid_ind) values ((select element_subnational_id from element_subnational where subnation_id=67 and element_national_id=942408),'N');</v>
      </c>
      <c r="AB7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7" s="5" t="str">
        <f t="shared" si="5"/>
        <v>, (select element_subnational_id from element_subnational where subnation_id=67 and element_national_id=942408),3,1,1,3,NULL,'Ticket_5098');</v>
      </c>
      <c r="AD7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subnation_id=67 and element_national_id=942408),3,1,1,3,NULL,'Ticket_5098');</v>
      </c>
      <c r="AE7" s="5" t="str">
        <f t="shared" si="7"/>
        <v>update element_subnational set rounded_s_rank = round_srank(s_rank),rec_last_mod_user = 'Ticket_5098' where element_subnational_id=(select element_subnational_id from element_subnational where subnation_id=67 and element_national_id=942408);</v>
      </c>
      <c r="AF7" s="5" t="str">
        <f t="shared" si="8"/>
        <v>update element_subnational set s_element_internal_notes = NULL, rec_last_mod_user = 'Ticet_5098' where element_subnational_id=(select element_subnational_id from element_subnational where subnation_id=67 and element_national_id=942408);</v>
      </c>
    </row>
    <row r="8" spans="1:32" ht="15" customHeight="1">
      <c r="A8" s="7">
        <v>68</v>
      </c>
      <c r="B8">
        <v>942406</v>
      </c>
      <c r="C8">
        <v>942408</v>
      </c>
      <c r="D8">
        <v>149928</v>
      </c>
      <c r="E8" t="s">
        <v>10</v>
      </c>
      <c r="F8" t="s">
        <v>298</v>
      </c>
      <c r="G8" t="s">
        <v>298</v>
      </c>
      <c r="H8" t="s">
        <v>49</v>
      </c>
      <c r="I8">
        <v>1</v>
      </c>
      <c r="J8">
        <v>761564</v>
      </c>
      <c r="K8">
        <v>3</v>
      </c>
      <c r="L8" s="5">
        <v>1</v>
      </c>
      <c r="M8" s="5">
        <v>1</v>
      </c>
      <c r="N8" s="5">
        <v>3</v>
      </c>
      <c r="O8" t="s">
        <v>298</v>
      </c>
      <c r="P8" t="s">
        <v>299</v>
      </c>
      <c r="Q8" t="s">
        <v>234</v>
      </c>
      <c r="R8" t="s">
        <v>300</v>
      </c>
      <c r="S8" t="s">
        <v>236</v>
      </c>
      <c r="T8">
        <v>38</v>
      </c>
      <c r="U8" t="s">
        <v>68</v>
      </c>
      <c r="V8" s="7" t="s">
        <v>175</v>
      </c>
      <c r="W8" s="7"/>
      <c r="X8" s="7" t="str">
        <f t="shared" si="0"/>
        <v xml:space="preserve">insert into element_subnational (element_subnational_id, element_national_id, subnation_id, sname_id, s_rank, s_rank_change_date, </v>
      </c>
      <c r="Y8" s="7" t="str">
        <f t="shared" si="1"/>
        <v>s_element_internal_notes, d_maintained_by_status_id, distribution_reference_id) values (getnextseq('ELEMENT_SUBNATIONAL'), 942408,68,149928,'SNR', NULL,'NULL',1,761564);</v>
      </c>
      <c r="Z8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942408,68,149928,'SNR', NULL,'NULL',1,761564);</v>
      </c>
      <c r="AA8" s="5" t="str">
        <f t="shared" si="3"/>
        <v>insert into taxon_subnational (element_subnational_id,hybrid_ind) values ((select element_subnational_id from element_subnational where subnation_id=68 and element_national_id=942408),'N');</v>
      </c>
      <c r="AB8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8" s="5" t="str">
        <f t="shared" si="5"/>
        <v>, (select element_subnational_id from element_subnational where subnation_id=68 and element_national_id=942408),3,1,1,3,NULL,'Ticket_5098');</v>
      </c>
      <c r="AD8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subnation_id=68 and element_national_id=942408),3,1,1,3,NULL,'Ticket_5098');</v>
      </c>
      <c r="AE8" s="5" t="str">
        <f t="shared" si="7"/>
        <v>update element_subnational set rounded_s_rank = round_srank(s_rank),rec_last_mod_user = 'Ticket_5098' where element_subnational_id=(select element_subnational_id from element_subnational where subnation_id=68 and element_national_id=942408);</v>
      </c>
      <c r="AF8" s="5" t="str">
        <f t="shared" si="8"/>
        <v>update element_subnational set s_element_internal_notes = NULL, rec_last_mod_user = 'Ticet_5098' where element_subnational_id=(select element_subnational_id from element_subnational where subnation_id=68 and element_national_id=942408);</v>
      </c>
    </row>
    <row r="9" spans="1:32" ht="15" customHeight="1">
      <c r="A9" s="7">
        <v>69</v>
      </c>
      <c r="B9">
        <v>942406</v>
      </c>
      <c r="C9">
        <v>942408</v>
      </c>
      <c r="D9">
        <v>149928</v>
      </c>
      <c r="E9" t="s">
        <v>10</v>
      </c>
      <c r="F9" t="s">
        <v>298</v>
      </c>
      <c r="G9" t="s">
        <v>298</v>
      </c>
      <c r="H9" t="s">
        <v>49</v>
      </c>
      <c r="I9">
        <v>1</v>
      </c>
      <c r="J9">
        <v>761564</v>
      </c>
      <c r="K9">
        <v>3</v>
      </c>
      <c r="L9" s="5">
        <v>1</v>
      </c>
      <c r="M9" s="5">
        <v>1</v>
      </c>
      <c r="N9" s="5">
        <v>3</v>
      </c>
      <c r="O9" t="s">
        <v>298</v>
      </c>
      <c r="P9" t="s">
        <v>299</v>
      </c>
      <c r="Q9" t="s">
        <v>234</v>
      </c>
      <c r="R9" t="s">
        <v>300</v>
      </c>
      <c r="S9" t="s">
        <v>236</v>
      </c>
      <c r="T9">
        <v>38</v>
      </c>
      <c r="U9" t="s">
        <v>68</v>
      </c>
      <c r="V9" s="7" t="s">
        <v>177</v>
      </c>
      <c r="W9" s="7"/>
      <c r="X9" s="7" t="str">
        <f t="shared" si="0"/>
        <v xml:space="preserve">insert into element_subnational (element_subnational_id, element_national_id, subnation_id, sname_id, s_rank, s_rank_change_date, </v>
      </c>
      <c r="Y9" s="7" t="str">
        <f t="shared" si="1"/>
        <v>s_element_internal_notes, d_maintained_by_status_id, distribution_reference_id) values (getnextseq('ELEMENT_SUBNATIONAL'), 942408,69,149928,'SNR', NULL,'NULL',1,761564);</v>
      </c>
      <c r="Z9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942408,69,149928,'SNR', NULL,'NULL',1,761564);</v>
      </c>
      <c r="AA9" s="5" t="str">
        <f t="shared" si="3"/>
        <v>insert into taxon_subnational (element_subnational_id,hybrid_ind) values ((select element_subnational_id from element_subnational where subnation_id=69 and element_national_id=942408),'N');</v>
      </c>
      <c r="AB9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9" s="5" t="str">
        <f t="shared" si="5"/>
        <v>, (select element_subnational_id from element_subnational where subnation_id=69 and element_national_id=942408),3,1,1,3,NULL,'Ticket_5098');</v>
      </c>
      <c r="AD9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subnation_id=69 and element_national_id=942408),3,1,1,3,NULL,'Ticket_5098');</v>
      </c>
      <c r="AE9" s="5" t="str">
        <f t="shared" si="7"/>
        <v>update element_subnational set rounded_s_rank = round_srank(s_rank),rec_last_mod_user = 'Ticket_5098' where element_subnational_id=(select element_subnational_id from element_subnational where subnation_id=69 and element_national_id=942408);</v>
      </c>
      <c r="AF9" s="5" t="str">
        <f t="shared" si="8"/>
        <v>update element_subnational set s_element_internal_notes = NULL, rec_last_mod_user = 'Ticet_5098' where element_subnational_id=(select element_subnational_id from element_subnational where subnation_id=69 and element_national_id=942408);</v>
      </c>
    </row>
    <row r="10" spans="1:32" ht="15" customHeight="1">
      <c r="A10" s="7">
        <v>70</v>
      </c>
      <c r="B10">
        <v>942406</v>
      </c>
      <c r="C10">
        <v>942408</v>
      </c>
      <c r="D10">
        <v>149928</v>
      </c>
      <c r="E10" t="s">
        <v>10</v>
      </c>
      <c r="F10" t="s">
        <v>298</v>
      </c>
      <c r="G10" t="s">
        <v>298</v>
      </c>
      <c r="H10" t="s">
        <v>49</v>
      </c>
      <c r="I10">
        <v>1</v>
      </c>
      <c r="J10">
        <v>761564</v>
      </c>
      <c r="K10">
        <v>3</v>
      </c>
      <c r="L10" s="5">
        <v>1</v>
      </c>
      <c r="M10" s="5">
        <v>1</v>
      </c>
      <c r="N10" s="5">
        <v>3</v>
      </c>
      <c r="O10" t="s">
        <v>298</v>
      </c>
      <c r="P10" t="s">
        <v>299</v>
      </c>
      <c r="Q10" t="s">
        <v>234</v>
      </c>
      <c r="R10" t="s">
        <v>300</v>
      </c>
      <c r="S10" t="s">
        <v>236</v>
      </c>
      <c r="T10">
        <v>38</v>
      </c>
      <c r="U10" t="s">
        <v>68</v>
      </c>
      <c r="V10" s="7" t="s">
        <v>179</v>
      </c>
      <c r="W10" s="7"/>
      <c r="X10" s="7" t="str">
        <f t="shared" si="0"/>
        <v xml:space="preserve">insert into element_subnational (element_subnational_id, element_national_id, subnation_id, sname_id, s_rank, s_rank_change_date, </v>
      </c>
      <c r="Y10" s="7" t="str">
        <f t="shared" si="1"/>
        <v>s_element_internal_notes, d_maintained_by_status_id, distribution_reference_id) values (getnextseq('ELEMENT_SUBNATIONAL'), 942408,70,149928,'SNR', NULL,'NULL',1,761564);</v>
      </c>
      <c r="Z10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942408,70,149928,'SNR', NULL,'NULL',1,761564);</v>
      </c>
      <c r="AA10" s="5" t="str">
        <f t="shared" si="3"/>
        <v>insert into taxon_subnational (element_subnational_id,hybrid_ind) values ((select element_subnational_id from element_subnational where subnation_id=70 and element_national_id=942408),'N');</v>
      </c>
      <c r="AB10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10" s="5" t="str">
        <f t="shared" si="5"/>
        <v>, (select element_subnational_id from element_subnational where subnation_id=70 and element_national_id=942408),3,1,1,3,NULL,'Ticket_5098');</v>
      </c>
      <c r="AD10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subnation_id=70 and element_national_id=942408),3,1,1,3,NULL,'Ticket_5098');</v>
      </c>
      <c r="AE10" s="5" t="str">
        <f t="shared" si="7"/>
        <v>update element_subnational set rounded_s_rank = round_srank(s_rank),rec_last_mod_user = 'Ticket_5098' where element_subnational_id=(select element_subnational_id from element_subnational where subnation_id=70 and element_national_id=942408);</v>
      </c>
      <c r="AF10" s="5" t="str">
        <f t="shared" si="8"/>
        <v>update element_subnational set s_element_internal_notes = NULL, rec_last_mod_user = 'Ticet_5098' where element_subnational_id=(select element_subnational_id from element_subnational where subnation_id=70 and element_national_id=942408);</v>
      </c>
    </row>
    <row r="11" spans="1:32" ht="15" customHeight="1">
      <c r="A11" s="7">
        <v>2</v>
      </c>
      <c r="B11">
        <v>942406</v>
      </c>
      <c r="C11">
        <v>942407</v>
      </c>
      <c r="D11">
        <v>149928</v>
      </c>
      <c r="E11" t="s">
        <v>10</v>
      </c>
      <c r="F11" t="s">
        <v>298</v>
      </c>
      <c r="G11" t="s">
        <v>298</v>
      </c>
      <c r="H11" t="s">
        <v>49</v>
      </c>
      <c r="I11">
        <v>1</v>
      </c>
      <c r="J11">
        <v>761564</v>
      </c>
      <c r="K11">
        <v>3</v>
      </c>
      <c r="L11" s="5">
        <v>1</v>
      </c>
      <c r="M11" s="5">
        <v>1</v>
      </c>
      <c r="N11" s="5">
        <v>3</v>
      </c>
      <c r="O11" t="s">
        <v>298</v>
      </c>
      <c r="P11" t="s">
        <v>299</v>
      </c>
      <c r="Q11" t="s">
        <v>234</v>
      </c>
      <c r="R11" t="s">
        <v>300</v>
      </c>
      <c r="S11" t="s">
        <v>236</v>
      </c>
      <c r="T11">
        <v>225</v>
      </c>
      <c r="U11" t="s">
        <v>204</v>
      </c>
      <c r="V11" s="7" t="s">
        <v>62</v>
      </c>
      <c r="W11" s="7"/>
      <c r="X11" s="7" t="str">
        <f t="shared" si="0"/>
        <v xml:space="preserve">insert into element_subnational (element_subnational_id, element_national_id, subnation_id, sname_id, s_rank, s_rank_change_date, </v>
      </c>
      <c r="Y11" s="7" t="str">
        <f t="shared" si="1"/>
        <v>s_element_internal_notes, d_maintained_by_status_id, distribution_reference_id) values (getnextseq('ELEMENT_SUBNATIONAL'), 942407,2,149928,'SNR', NULL,'NULL',1,761564);</v>
      </c>
      <c r="Z11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942407,2,149928,'SNR', NULL,'NULL',1,761564);</v>
      </c>
      <c r="AA11" s="5" t="str">
        <f t="shared" si="3"/>
        <v>insert into taxon_subnational (element_subnational_id,hybrid_ind) values ((select element_subnational_id from element_subnational where subnation_id=2 and element_national_id=942407),'N');</v>
      </c>
      <c r="AB11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11" s="5" t="str">
        <f t="shared" si="5"/>
        <v>, (select element_subnational_id from element_subnational where subnation_id=2 and element_national_id=942407),3,1,1,3,NULL,'Ticket_5098');</v>
      </c>
      <c r="AD11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subnation_id=2 and element_national_id=942407),3,1,1,3,NULL,'Ticket_5098');</v>
      </c>
      <c r="AE11" s="5" t="str">
        <f t="shared" si="7"/>
        <v>update element_subnational set rounded_s_rank = round_srank(s_rank),rec_last_mod_user = 'Ticket_5098' where element_subnational_id=(select element_subnational_id from element_subnational where subnation_id=2 and element_national_id=942407);</v>
      </c>
      <c r="AF11" s="5" t="str">
        <f t="shared" si="8"/>
        <v>update element_subnational set s_element_internal_notes = NULL, rec_last_mod_user = 'Ticet_5098' where element_subnational_id=(select element_subnational_id from element_subnational where subnation_id=2 and element_national_id=942407);</v>
      </c>
    </row>
    <row r="12" spans="1:32" ht="15" customHeight="1">
      <c r="A12" s="7">
        <v>8</v>
      </c>
      <c r="B12">
        <v>942406</v>
      </c>
      <c r="C12">
        <v>942407</v>
      </c>
      <c r="D12">
        <v>149928</v>
      </c>
      <c r="E12" t="s">
        <v>10</v>
      </c>
      <c r="F12" t="s">
        <v>298</v>
      </c>
      <c r="G12" t="s">
        <v>298</v>
      </c>
      <c r="H12" t="s">
        <v>49</v>
      </c>
      <c r="I12">
        <v>1</v>
      </c>
      <c r="J12">
        <v>761564</v>
      </c>
      <c r="K12">
        <v>3</v>
      </c>
      <c r="L12" s="5">
        <v>1</v>
      </c>
      <c r="M12" s="5">
        <v>1</v>
      </c>
      <c r="N12" s="5">
        <v>3</v>
      </c>
      <c r="O12" t="s">
        <v>298</v>
      </c>
      <c r="P12" t="s">
        <v>299</v>
      </c>
      <c r="Q12" t="s">
        <v>234</v>
      </c>
      <c r="R12" t="s">
        <v>300</v>
      </c>
      <c r="S12" t="s">
        <v>236</v>
      </c>
      <c r="T12">
        <v>225</v>
      </c>
      <c r="U12" t="s">
        <v>204</v>
      </c>
      <c r="V12" s="7" t="s">
        <v>70</v>
      </c>
      <c r="X12" s="7" t="str">
        <f t="shared" si="0"/>
        <v xml:space="preserve">insert into element_subnational (element_subnational_id, element_national_id, subnation_id, sname_id, s_rank, s_rank_change_date, </v>
      </c>
      <c r="Y12" s="7" t="str">
        <f t="shared" si="1"/>
        <v>s_element_internal_notes, d_maintained_by_status_id, distribution_reference_id) values (getnextseq('ELEMENT_SUBNATIONAL'), 942407,8,149928,'SNR', NULL,'NULL',1,761564);</v>
      </c>
      <c r="Z12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942407,8,149928,'SNR', NULL,'NULL',1,761564);</v>
      </c>
      <c r="AA12" s="5" t="str">
        <f t="shared" si="3"/>
        <v>insert into taxon_subnational (element_subnational_id,hybrid_ind) values ((select element_subnational_id from element_subnational where subnation_id=8 and element_national_id=942407),'N');</v>
      </c>
      <c r="AB12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12" s="5" t="str">
        <f t="shared" si="5"/>
        <v>, (select element_subnational_id from element_subnational where subnation_id=8 and element_national_id=942407),3,1,1,3,NULL,'Ticket_5098');</v>
      </c>
      <c r="AD12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subnation_id=8 and element_national_id=942407),3,1,1,3,NULL,'Ticket_5098');</v>
      </c>
      <c r="AE12" s="5" t="str">
        <f t="shared" si="7"/>
        <v>update element_subnational set rounded_s_rank = round_srank(s_rank),rec_last_mod_user = 'Ticket_5098' where element_subnational_id=(select element_subnational_id from element_subnational where subnation_id=8 and element_national_id=942407);</v>
      </c>
      <c r="AF12" s="5" t="str">
        <f t="shared" si="8"/>
        <v>update element_subnational set s_element_internal_notes = NULL, rec_last_mod_user = 'Ticet_5098' where element_subnational_id=(select element_subnational_id from element_subnational where subnation_id=8 and element_national_id=942407);</v>
      </c>
    </row>
    <row r="13" spans="1:32" ht="15" customHeight="1">
      <c r="A13" s="7">
        <v>9</v>
      </c>
      <c r="B13">
        <v>942406</v>
      </c>
      <c r="C13">
        <v>942407</v>
      </c>
      <c r="D13">
        <v>149928</v>
      </c>
      <c r="E13" t="s">
        <v>10</v>
      </c>
      <c r="F13" t="s">
        <v>298</v>
      </c>
      <c r="G13" t="s">
        <v>298</v>
      </c>
      <c r="H13" t="s">
        <v>49</v>
      </c>
      <c r="I13">
        <v>1</v>
      </c>
      <c r="J13">
        <v>761564</v>
      </c>
      <c r="K13">
        <v>3</v>
      </c>
      <c r="L13" s="5">
        <v>1</v>
      </c>
      <c r="M13" s="5">
        <v>1</v>
      </c>
      <c r="N13" s="5">
        <v>3</v>
      </c>
      <c r="O13" t="s">
        <v>298</v>
      </c>
      <c r="P13" t="s">
        <v>299</v>
      </c>
      <c r="Q13" t="s">
        <v>234</v>
      </c>
      <c r="R13" t="s">
        <v>300</v>
      </c>
      <c r="S13" t="s">
        <v>236</v>
      </c>
      <c r="T13">
        <v>225</v>
      </c>
      <c r="U13" t="s">
        <v>204</v>
      </c>
      <c r="V13" s="7" t="s">
        <v>72</v>
      </c>
      <c r="W13" s="7"/>
      <c r="X13" s="7" t="str">
        <f t="shared" si="0"/>
        <v xml:space="preserve">insert into element_subnational (element_subnational_id, element_national_id, subnation_id, sname_id, s_rank, s_rank_change_date, </v>
      </c>
      <c r="Y13" s="7" t="str">
        <f t="shared" si="1"/>
        <v>s_element_internal_notes, d_maintained_by_status_id, distribution_reference_id) values (getnextseq('ELEMENT_SUBNATIONAL'), 942407,9,149928,'SNR', NULL,'NULL',1,761564);</v>
      </c>
      <c r="Z13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942407,9,149928,'SNR', NULL,'NULL',1,761564);</v>
      </c>
      <c r="AA13" s="5" t="str">
        <f t="shared" si="3"/>
        <v>insert into taxon_subnational (element_subnational_id,hybrid_ind) values ((select element_subnational_id from element_subnational where subnation_id=9 and element_national_id=942407),'N');</v>
      </c>
      <c r="AB13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13" s="5" t="str">
        <f t="shared" si="5"/>
        <v>, (select element_subnational_id from element_subnational where subnation_id=9 and element_national_id=942407),3,1,1,3,NULL,'Ticket_5098');</v>
      </c>
      <c r="AD13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subnation_id=9 and element_national_id=942407),3,1,1,3,NULL,'Ticket_5098');</v>
      </c>
      <c r="AE13" s="5" t="str">
        <f t="shared" si="7"/>
        <v>update element_subnational set rounded_s_rank = round_srank(s_rank),rec_last_mod_user = 'Ticket_5098' where element_subnational_id=(select element_subnational_id from element_subnational where subnation_id=9 and element_national_id=942407);</v>
      </c>
      <c r="AF13" s="5" t="str">
        <f t="shared" si="8"/>
        <v>update element_subnational set s_element_internal_notes = NULL, rec_last_mod_user = 'Ticet_5098' where element_subnational_id=(select element_subnational_id from element_subnational where subnation_id=9 and element_national_id=942407);</v>
      </c>
    </row>
    <row r="14" spans="1:32" ht="15" customHeight="1">
      <c r="A14" s="7">
        <v>11</v>
      </c>
      <c r="B14">
        <v>942406</v>
      </c>
      <c r="C14">
        <v>942407</v>
      </c>
      <c r="D14">
        <v>149928</v>
      </c>
      <c r="E14" t="s">
        <v>10</v>
      </c>
      <c r="F14" t="s">
        <v>298</v>
      </c>
      <c r="G14" t="s">
        <v>298</v>
      </c>
      <c r="H14" t="s">
        <v>49</v>
      </c>
      <c r="I14">
        <v>1</v>
      </c>
      <c r="J14">
        <v>761564</v>
      </c>
      <c r="K14">
        <v>3</v>
      </c>
      <c r="L14" s="5">
        <v>1</v>
      </c>
      <c r="M14" s="5">
        <v>1</v>
      </c>
      <c r="N14" s="5">
        <v>3</v>
      </c>
      <c r="O14" t="s">
        <v>298</v>
      </c>
      <c r="P14" t="s">
        <v>299</v>
      </c>
      <c r="Q14" t="s">
        <v>234</v>
      </c>
      <c r="R14" t="s">
        <v>300</v>
      </c>
      <c r="S14" t="s">
        <v>236</v>
      </c>
      <c r="T14">
        <v>225</v>
      </c>
      <c r="U14" t="s">
        <v>204</v>
      </c>
      <c r="V14" s="7" t="s">
        <v>76</v>
      </c>
      <c r="W14" s="7"/>
      <c r="X14" s="7" t="str">
        <f t="shared" si="0"/>
        <v xml:space="preserve">insert into element_subnational (element_subnational_id, element_national_id, subnation_id, sname_id, s_rank, s_rank_change_date, </v>
      </c>
      <c r="Y14" s="7" t="str">
        <f t="shared" si="1"/>
        <v>s_element_internal_notes, d_maintained_by_status_id, distribution_reference_id) values (getnextseq('ELEMENT_SUBNATIONAL'), 942407,11,149928,'SNR', NULL,'NULL',1,761564);</v>
      </c>
      <c r="Z14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942407,11,149928,'SNR', NULL,'NULL',1,761564);</v>
      </c>
      <c r="AA14" s="5" t="str">
        <f t="shared" si="3"/>
        <v>insert into taxon_subnational (element_subnational_id,hybrid_ind) values ((select element_subnational_id from element_subnational where subnation_id=11 and element_national_id=942407),'N');</v>
      </c>
      <c r="AB14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14" s="5" t="str">
        <f t="shared" si="5"/>
        <v>, (select element_subnational_id from element_subnational where subnation_id=11 and element_national_id=942407),3,1,1,3,NULL,'Ticket_5098');</v>
      </c>
      <c r="AD14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subnation_id=11 and element_national_id=942407),3,1,1,3,NULL,'Ticket_5098');</v>
      </c>
      <c r="AE14" s="5" t="str">
        <f t="shared" si="7"/>
        <v>update element_subnational set rounded_s_rank = round_srank(s_rank),rec_last_mod_user = 'Ticket_5098' where element_subnational_id=(select element_subnational_id from element_subnational where subnation_id=11 and element_national_id=942407);</v>
      </c>
      <c r="AF14" s="5" t="str">
        <f t="shared" si="8"/>
        <v>update element_subnational set s_element_internal_notes = NULL, rec_last_mod_user = 'Ticet_5098' where element_subnational_id=(select element_subnational_id from element_subnational where subnation_id=11 and element_national_id=942407);</v>
      </c>
    </row>
    <row r="15" spans="1:32" ht="15" customHeight="1">
      <c r="A15" s="7">
        <v>10</v>
      </c>
      <c r="B15">
        <v>942406</v>
      </c>
      <c r="C15">
        <v>942407</v>
      </c>
      <c r="D15">
        <v>149928</v>
      </c>
      <c r="E15" t="s">
        <v>10</v>
      </c>
      <c r="F15" t="s">
        <v>298</v>
      </c>
      <c r="G15" t="s">
        <v>298</v>
      </c>
      <c r="H15" t="s">
        <v>49</v>
      </c>
      <c r="I15">
        <v>1</v>
      </c>
      <c r="J15">
        <v>761564</v>
      </c>
      <c r="K15">
        <v>3</v>
      </c>
      <c r="L15" s="5">
        <v>1</v>
      </c>
      <c r="M15" s="5">
        <v>1</v>
      </c>
      <c r="N15" s="5">
        <v>3</v>
      </c>
      <c r="O15" t="s">
        <v>298</v>
      </c>
      <c r="P15" t="s">
        <v>299</v>
      </c>
      <c r="Q15" t="s">
        <v>234</v>
      </c>
      <c r="R15" t="s">
        <v>300</v>
      </c>
      <c r="S15" t="s">
        <v>236</v>
      </c>
      <c r="T15">
        <v>225</v>
      </c>
      <c r="U15" t="s">
        <v>204</v>
      </c>
      <c r="V15" s="7" t="s">
        <v>74</v>
      </c>
      <c r="X15" s="7" t="str">
        <f t="shared" si="0"/>
        <v xml:space="preserve">insert into element_subnational (element_subnational_id, element_national_id, subnation_id, sname_id, s_rank, s_rank_change_date, </v>
      </c>
      <c r="Y15" s="7" t="str">
        <f t="shared" si="1"/>
        <v>s_element_internal_notes, d_maintained_by_status_id, distribution_reference_id) values (getnextseq('ELEMENT_SUBNATIONAL'), 942407,10,149928,'SNR', NULL,'NULL',1,761564);</v>
      </c>
      <c r="Z15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942407,10,149928,'SNR', NULL,'NULL',1,761564);</v>
      </c>
      <c r="AA15" s="5" t="str">
        <f t="shared" si="3"/>
        <v>insert into taxon_subnational (element_subnational_id,hybrid_ind) values ((select element_subnational_id from element_subnational where subnation_id=10 and element_national_id=942407),'N');</v>
      </c>
      <c r="AB15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15" s="5" t="str">
        <f t="shared" si="5"/>
        <v>, (select element_subnational_id from element_subnational where subnation_id=10 and element_national_id=942407),3,1,1,3,NULL,'Ticket_5098');</v>
      </c>
      <c r="AD15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subnation_id=10 and element_national_id=942407),3,1,1,3,NULL,'Ticket_5098');</v>
      </c>
      <c r="AE15" s="5" t="str">
        <f t="shared" si="7"/>
        <v>update element_subnational set rounded_s_rank = round_srank(s_rank),rec_last_mod_user = 'Ticket_5098' where element_subnational_id=(select element_subnational_id from element_subnational where subnation_id=10 and element_national_id=942407);</v>
      </c>
      <c r="AF15" s="5" t="str">
        <f t="shared" si="8"/>
        <v>update element_subnational set s_element_internal_notes = NULL, rec_last_mod_user = 'Ticet_5098' where element_subnational_id=(select element_subnational_id from element_subnational where subnation_id=10 and element_national_id=942407);</v>
      </c>
    </row>
    <row r="16" spans="1:32" ht="15" customHeight="1">
      <c r="A16" s="7">
        <v>14</v>
      </c>
      <c r="B16">
        <v>942406</v>
      </c>
      <c r="C16">
        <v>942407</v>
      </c>
      <c r="D16">
        <v>149928</v>
      </c>
      <c r="E16" t="s">
        <v>10</v>
      </c>
      <c r="F16" t="s">
        <v>298</v>
      </c>
      <c r="G16" t="s">
        <v>298</v>
      </c>
      <c r="H16" t="s">
        <v>49</v>
      </c>
      <c r="I16">
        <v>1</v>
      </c>
      <c r="J16">
        <v>761564</v>
      </c>
      <c r="K16">
        <v>3</v>
      </c>
      <c r="L16" s="5">
        <v>1</v>
      </c>
      <c r="M16" s="5">
        <v>1</v>
      </c>
      <c r="N16" s="5">
        <v>3</v>
      </c>
      <c r="O16" t="s">
        <v>298</v>
      </c>
      <c r="P16" t="s">
        <v>299</v>
      </c>
      <c r="Q16" t="s">
        <v>234</v>
      </c>
      <c r="R16" t="s">
        <v>300</v>
      </c>
      <c r="S16" t="s">
        <v>236</v>
      </c>
      <c r="T16">
        <v>225</v>
      </c>
      <c r="U16" t="s">
        <v>204</v>
      </c>
      <c r="V16" s="7" t="s">
        <v>80</v>
      </c>
      <c r="X16" s="7" t="str">
        <f t="shared" si="0"/>
        <v xml:space="preserve">insert into element_subnational (element_subnational_id, element_national_id, subnation_id, sname_id, s_rank, s_rank_change_date, </v>
      </c>
      <c r="Y16" s="7" t="str">
        <f t="shared" si="1"/>
        <v>s_element_internal_notes, d_maintained_by_status_id, distribution_reference_id) values (getnextseq('ELEMENT_SUBNATIONAL'), 942407,14,149928,'SNR', NULL,'NULL',1,761564);</v>
      </c>
      <c r="Z16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942407,14,149928,'SNR', NULL,'NULL',1,761564);</v>
      </c>
      <c r="AA16" s="5" t="str">
        <f t="shared" si="3"/>
        <v>insert into taxon_subnational (element_subnational_id,hybrid_ind) values ((select element_subnational_id from element_subnational where subnation_id=14 and element_national_id=942407),'N');</v>
      </c>
      <c r="AB16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16" s="5" t="str">
        <f t="shared" si="5"/>
        <v>, (select element_subnational_id from element_subnational where subnation_id=14 and element_national_id=942407),3,1,1,3,NULL,'Ticket_5098');</v>
      </c>
      <c r="AD16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subnation_id=14 and element_national_id=942407),3,1,1,3,NULL,'Ticket_5098');</v>
      </c>
      <c r="AE16" s="5" t="str">
        <f t="shared" si="7"/>
        <v>update element_subnational set rounded_s_rank = round_srank(s_rank),rec_last_mod_user = 'Ticket_5098' where element_subnational_id=(select element_subnational_id from element_subnational where subnation_id=14 and element_national_id=942407);</v>
      </c>
      <c r="AF16" s="5" t="str">
        <f t="shared" si="8"/>
        <v>update element_subnational set s_element_internal_notes = NULL, rec_last_mod_user = 'Ticet_5098' where element_subnational_id=(select element_subnational_id from element_subnational where subnation_id=14 and element_national_id=942407);</v>
      </c>
    </row>
    <row r="17" spans="1:32" ht="15" customHeight="1">
      <c r="A17" s="7">
        <v>19</v>
      </c>
      <c r="B17">
        <v>942406</v>
      </c>
      <c r="C17">
        <v>942407</v>
      </c>
      <c r="D17">
        <v>149928</v>
      </c>
      <c r="E17" t="s">
        <v>10</v>
      </c>
      <c r="F17" t="s">
        <v>298</v>
      </c>
      <c r="G17" t="s">
        <v>298</v>
      </c>
      <c r="H17" t="s">
        <v>49</v>
      </c>
      <c r="I17">
        <v>1</v>
      </c>
      <c r="J17">
        <v>761564</v>
      </c>
      <c r="K17">
        <v>3</v>
      </c>
      <c r="L17" s="5">
        <v>1</v>
      </c>
      <c r="M17" s="5">
        <v>1</v>
      </c>
      <c r="N17" s="5">
        <v>3</v>
      </c>
      <c r="O17" t="s">
        <v>298</v>
      </c>
      <c r="P17" t="s">
        <v>299</v>
      </c>
      <c r="Q17" t="s">
        <v>234</v>
      </c>
      <c r="R17" t="s">
        <v>300</v>
      </c>
      <c r="S17" t="s">
        <v>236</v>
      </c>
      <c r="T17">
        <v>225</v>
      </c>
      <c r="U17" t="s">
        <v>204</v>
      </c>
      <c r="V17" s="7" t="s">
        <v>88</v>
      </c>
      <c r="X17" s="7" t="str">
        <f t="shared" si="0"/>
        <v xml:space="preserve">insert into element_subnational (element_subnational_id, element_national_id, subnation_id, sname_id, s_rank, s_rank_change_date, </v>
      </c>
      <c r="Y17" s="7" t="str">
        <f t="shared" si="1"/>
        <v>s_element_internal_notes, d_maintained_by_status_id, distribution_reference_id) values (getnextseq('ELEMENT_SUBNATIONAL'), 942407,19,149928,'SNR', NULL,'NULL',1,761564);</v>
      </c>
      <c r="Z17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942407,19,149928,'SNR', NULL,'NULL',1,761564);</v>
      </c>
      <c r="AA17" s="5" t="str">
        <f t="shared" si="3"/>
        <v>insert into taxon_subnational (element_subnational_id,hybrid_ind) values ((select element_subnational_id from element_subnational where subnation_id=19 and element_national_id=942407),'N');</v>
      </c>
      <c r="AB17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17" s="5" t="str">
        <f t="shared" si="5"/>
        <v>, (select element_subnational_id from element_subnational where subnation_id=19 and element_national_id=942407),3,1,1,3,NULL,'Ticket_5098');</v>
      </c>
      <c r="AD17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subnation_id=19 and element_national_id=942407),3,1,1,3,NULL,'Ticket_5098');</v>
      </c>
      <c r="AE17" s="5" t="str">
        <f t="shared" si="7"/>
        <v>update element_subnational set rounded_s_rank = round_srank(s_rank),rec_last_mod_user = 'Ticket_5098' where element_subnational_id=(select element_subnational_id from element_subnational where subnation_id=19 and element_national_id=942407);</v>
      </c>
      <c r="AF17" s="5" t="str">
        <f t="shared" si="8"/>
        <v>update element_subnational set s_element_internal_notes = NULL, rec_last_mod_user = 'Ticet_5098' where element_subnational_id=(select element_subnational_id from element_subnational where subnation_id=19 and element_national_id=942407);</v>
      </c>
    </row>
    <row r="18" spans="1:32" ht="15" customHeight="1">
      <c r="A18" s="7">
        <v>20</v>
      </c>
      <c r="B18">
        <v>942406</v>
      </c>
      <c r="C18">
        <v>942407</v>
      </c>
      <c r="D18">
        <v>149928</v>
      </c>
      <c r="E18" t="s">
        <v>10</v>
      </c>
      <c r="F18" t="s">
        <v>298</v>
      </c>
      <c r="G18" t="s">
        <v>298</v>
      </c>
      <c r="H18" t="s">
        <v>49</v>
      </c>
      <c r="I18">
        <v>1</v>
      </c>
      <c r="J18">
        <v>761564</v>
      </c>
      <c r="K18">
        <v>3</v>
      </c>
      <c r="L18" s="5">
        <v>1</v>
      </c>
      <c r="M18" s="5">
        <v>1</v>
      </c>
      <c r="N18" s="5">
        <v>3</v>
      </c>
      <c r="O18" t="s">
        <v>298</v>
      </c>
      <c r="P18" t="s">
        <v>299</v>
      </c>
      <c r="Q18" t="s">
        <v>234</v>
      </c>
      <c r="R18" t="s">
        <v>300</v>
      </c>
      <c r="S18" t="s">
        <v>236</v>
      </c>
      <c r="T18">
        <v>225</v>
      </c>
      <c r="U18" t="s">
        <v>204</v>
      </c>
      <c r="V18" s="7" t="s">
        <v>90</v>
      </c>
      <c r="X18" s="7" t="str">
        <f t="shared" si="0"/>
        <v xml:space="preserve">insert into element_subnational (element_subnational_id, element_national_id, subnation_id, sname_id, s_rank, s_rank_change_date, </v>
      </c>
      <c r="Y18" s="7" t="str">
        <f t="shared" si="1"/>
        <v>s_element_internal_notes, d_maintained_by_status_id, distribution_reference_id) values (getnextseq('ELEMENT_SUBNATIONAL'), 942407,20,149928,'SNR', NULL,'NULL',1,761564);</v>
      </c>
      <c r="Z18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942407,20,149928,'SNR', NULL,'NULL',1,761564);</v>
      </c>
      <c r="AA18" s="5" t="str">
        <f t="shared" si="3"/>
        <v>insert into taxon_subnational (element_subnational_id,hybrid_ind) values ((select element_subnational_id from element_subnational where subnation_id=20 and element_national_id=942407),'N');</v>
      </c>
      <c r="AB18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18" s="5" t="str">
        <f t="shared" si="5"/>
        <v>, (select element_subnational_id from element_subnational where subnation_id=20 and element_national_id=942407),3,1,1,3,NULL,'Ticket_5098');</v>
      </c>
      <c r="AD18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subnation_id=20 and element_national_id=942407),3,1,1,3,NULL,'Ticket_5098');</v>
      </c>
      <c r="AE18" s="5" t="str">
        <f t="shared" si="7"/>
        <v>update element_subnational set rounded_s_rank = round_srank(s_rank),rec_last_mod_user = 'Ticket_5098' where element_subnational_id=(select element_subnational_id from element_subnational where subnation_id=20 and element_national_id=942407);</v>
      </c>
      <c r="AF18" s="5" t="str">
        <f t="shared" si="8"/>
        <v>update element_subnational set s_element_internal_notes = NULL, rec_last_mod_user = 'Ticet_5098' where element_subnational_id=(select element_subnational_id from element_subnational where subnation_id=20 and element_national_id=942407);</v>
      </c>
    </row>
    <row r="19" spans="1:32" ht="15" customHeight="1">
      <c r="A19" s="7">
        <v>22</v>
      </c>
      <c r="B19">
        <v>942406</v>
      </c>
      <c r="C19">
        <v>942407</v>
      </c>
      <c r="D19">
        <v>149928</v>
      </c>
      <c r="E19" t="s">
        <v>10</v>
      </c>
      <c r="F19" t="s">
        <v>298</v>
      </c>
      <c r="G19" t="s">
        <v>298</v>
      </c>
      <c r="H19" t="s">
        <v>49</v>
      </c>
      <c r="I19">
        <v>1</v>
      </c>
      <c r="J19">
        <v>761564</v>
      </c>
      <c r="K19">
        <v>3</v>
      </c>
      <c r="L19" s="5">
        <v>1</v>
      </c>
      <c r="M19" s="5">
        <v>1</v>
      </c>
      <c r="N19" s="5">
        <v>3</v>
      </c>
      <c r="O19" t="s">
        <v>298</v>
      </c>
      <c r="P19" t="s">
        <v>299</v>
      </c>
      <c r="Q19" t="s">
        <v>234</v>
      </c>
      <c r="R19" t="s">
        <v>300</v>
      </c>
      <c r="S19" t="s">
        <v>236</v>
      </c>
      <c r="T19">
        <v>225</v>
      </c>
      <c r="U19" t="s">
        <v>204</v>
      </c>
      <c r="V19" s="7" t="s">
        <v>94</v>
      </c>
      <c r="X19" s="7" t="str">
        <f t="shared" si="0"/>
        <v xml:space="preserve">insert into element_subnational (element_subnational_id, element_national_id, subnation_id, sname_id, s_rank, s_rank_change_date, </v>
      </c>
      <c r="Y19" s="7" t="str">
        <f t="shared" si="1"/>
        <v>s_element_internal_notes, d_maintained_by_status_id, distribution_reference_id) values (getnextseq('ELEMENT_SUBNATIONAL'), 942407,22,149928,'SNR', NULL,'NULL',1,761564);</v>
      </c>
      <c r="Z19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942407,22,149928,'SNR', NULL,'NULL',1,761564);</v>
      </c>
      <c r="AA19" s="5" t="str">
        <f t="shared" si="3"/>
        <v>insert into taxon_subnational (element_subnational_id,hybrid_ind) values ((select element_subnational_id from element_subnational where subnation_id=22 and element_national_id=942407),'N');</v>
      </c>
      <c r="AB19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19" s="5" t="str">
        <f t="shared" si="5"/>
        <v>, (select element_subnational_id from element_subnational where subnation_id=22 and element_national_id=942407),3,1,1,3,NULL,'Ticket_5098');</v>
      </c>
      <c r="AD19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subnation_id=22 and element_national_id=942407),3,1,1,3,NULL,'Ticket_5098');</v>
      </c>
      <c r="AE19" s="5" t="str">
        <f t="shared" si="7"/>
        <v>update element_subnational set rounded_s_rank = round_srank(s_rank),rec_last_mod_user = 'Ticket_5098' where element_subnational_id=(select element_subnational_id from element_subnational where subnation_id=22 and element_national_id=942407);</v>
      </c>
      <c r="AF19" s="5" t="str">
        <f t="shared" si="8"/>
        <v>update element_subnational set s_element_internal_notes = NULL, rec_last_mod_user = 'Ticet_5098' where element_subnational_id=(select element_subnational_id from element_subnational where subnation_id=22 and element_national_id=942407);</v>
      </c>
    </row>
    <row r="20" spans="1:32" ht="15" customHeight="1">
      <c r="A20" s="7">
        <v>26</v>
      </c>
      <c r="B20">
        <v>942406</v>
      </c>
      <c r="C20">
        <v>942407</v>
      </c>
      <c r="D20">
        <v>149928</v>
      </c>
      <c r="E20" t="s">
        <v>10</v>
      </c>
      <c r="F20" t="s">
        <v>298</v>
      </c>
      <c r="G20" t="s">
        <v>298</v>
      </c>
      <c r="H20" t="s">
        <v>49</v>
      </c>
      <c r="I20">
        <v>1</v>
      </c>
      <c r="J20">
        <v>761564</v>
      </c>
      <c r="K20">
        <v>3</v>
      </c>
      <c r="L20" s="5">
        <v>1</v>
      </c>
      <c r="M20" s="5">
        <v>1</v>
      </c>
      <c r="N20" s="5">
        <v>3</v>
      </c>
      <c r="O20" t="s">
        <v>298</v>
      </c>
      <c r="P20" t="s">
        <v>299</v>
      </c>
      <c r="Q20" t="s">
        <v>234</v>
      </c>
      <c r="R20" t="s">
        <v>300</v>
      </c>
      <c r="S20" t="s">
        <v>236</v>
      </c>
      <c r="T20">
        <v>225</v>
      </c>
      <c r="U20" t="s">
        <v>204</v>
      </c>
      <c r="V20" s="7" t="s">
        <v>102</v>
      </c>
      <c r="X20" s="7" t="str">
        <f t="shared" si="0"/>
        <v xml:space="preserve">insert into element_subnational (element_subnational_id, element_national_id, subnation_id, sname_id, s_rank, s_rank_change_date, </v>
      </c>
      <c r="Y20" s="7" t="str">
        <f t="shared" si="1"/>
        <v>s_element_internal_notes, d_maintained_by_status_id, distribution_reference_id) values (getnextseq('ELEMENT_SUBNATIONAL'), 942407,26,149928,'SNR', NULL,'NULL',1,761564);</v>
      </c>
      <c r="Z20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942407,26,149928,'SNR', NULL,'NULL',1,761564);</v>
      </c>
      <c r="AA20" s="5" t="str">
        <f t="shared" si="3"/>
        <v>insert into taxon_subnational (element_subnational_id,hybrid_ind) values ((select element_subnational_id from element_subnational where subnation_id=26 and element_national_id=942407),'N');</v>
      </c>
      <c r="AB20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20" s="5" t="str">
        <f t="shared" si="5"/>
        <v>, (select element_subnational_id from element_subnational where subnation_id=26 and element_national_id=942407),3,1,1,3,NULL,'Ticket_5098');</v>
      </c>
      <c r="AD20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subnation_id=26 and element_national_id=942407),3,1,1,3,NULL,'Ticket_5098');</v>
      </c>
      <c r="AE20" s="5" t="str">
        <f t="shared" si="7"/>
        <v>update element_subnational set rounded_s_rank = round_srank(s_rank),rec_last_mod_user = 'Ticket_5098' where element_subnational_id=(select element_subnational_id from element_subnational where subnation_id=26 and element_national_id=942407);</v>
      </c>
      <c r="AF20" s="5" t="str">
        <f t="shared" si="8"/>
        <v>update element_subnational set s_element_internal_notes = NULL, rec_last_mod_user = 'Ticet_5098' where element_subnational_id=(select element_subnational_id from element_subnational where subnation_id=26 and element_national_id=942407);</v>
      </c>
    </row>
    <row r="21" spans="1:32" ht="15" customHeight="1">
      <c r="A21" s="7">
        <v>25</v>
      </c>
      <c r="B21">
        <v>942406</v>
      </c>
      <c r="C21">
        <v>942407</v>
      </c>
      <c r="D21">
        <v>149928</v>
      </c>
      <c r="E21" t="s">
        <v>10</v>
      </c>
      <c r="F21" t="s">
        <v>298</v>
      </c>
      <c r="G21" t="s">
        <v>298</v>
      </c>
      <c r="H21" t="s">
        <v>49</v>
      </c>
      <c r="I21">
        <v>1</v>
      </c>
      <c r="J21">
        <v>761564</v>
      </c>
      <c r="K21">
        <v>3</v>
      </c>
      <c r="L21" s="5">
        <v>1</v>
      </c>
      <c r="M21" s="5">
        <v>1</v>
      </c>
      <c r="N21" s="5">
        <v>3</v>
      </c>
      <c r="O21" t="s">
        <v>298</v>
      </c>
      <c r="P21" t="s">
        <v>299</v>
      </c>
      <c r="Q21" t="s">
        <v>234</v>
      </c>
      <c r="R21" t="s">
        <v>300</v>
      </c>
      <c r="S21" t="s">
        <v>236</v>
      </c>
      <c r="T21">
        <v>225</v>
      </c>
      <c r="U21" t="s">
        <v>204</v>
      </c>
      <c r="V21" s="7" t="s">
        <v>100</v>
      </c>
      <c r="X21" s="7" t="str">
        <f t="shared" si="0"/>
        <v xml:space="preserve">insert into element_subnational (element_subnational_id, element_national_id, subnation_id, sname_id, s_rank, s_rank_change_date, </v>
      </c>
      <c r="Y21" s="7" t="str">
        <f t="shared" si="1"/>
        <v>s_element_internal_notes, d_maintained_by_status_id, distribution_reference_id) values (getnextseq('ELEMENT_SUBNATIONAL'), 942407,25,149928,'SNR', NULL,'NULL',1,761564);</v>
      </c>
      <c r="Z21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942407,25,149928,'SNR', NULL,'NULL',1,761564);</v>
      </c>
      <c r="AA21" s="5" t="str">
        <f t="shared" si="3"/>
        <v>insert into taxon_subnational (element_subnational_id,hybrid_ind) values ((select element_subnational_id from element_subnational where subnation_id=25 and element_national_id=942407),'N');</v>
      </c>
      <c r="AB21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21" s="5" t="str">
        <f t="shared" si="5"/>
        <v>, (select element_subnational_id from element_subnational where subnation_id=25 and element_national_id=942407),3,1,1,3,NULL,'Ticket_5098');</v>
      </c>
      <c r="AD21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subnation_id=25 and element_national_id=942407),3,1,1,3,NULL,'Ticket_5098');</v>
      </c>
      <c r="AE21" s="5" t="str">
        <f t="shared" si="7"/>
        <v>update element_subnational set rounded_s_rank = round_srank(s_rank),rec_last_mod_user = 'Ticket_5098' where element_subnational_id=(select element_subnational_id from element_subnational where subnation_id=25 and element_national_id=942407);</v>
      </c>
      <c r="AF21" s="5" t="str">
        <f t="shared" si="8"/>
        <v>update element_subnational set s_element_internal_notes = NULL, rec_last_mod_user = 'Ticet_5098' where element_subnational_id=(select element_subnational_id from element_subnational where subnation_id=25 and element_national_id=942407);</v>
      </c>
    </row>
    <row r="22" spans="1:32" ht="15" customHeight="1">
      <c r="A22" s="7">
        <v>24</v>
      </c>
      <c r="B22">
        <v>942406</v>
      </c>
      <c r="C22">
        <v>942407</v>
      </c>
      <c r="D22">
        <v>149928</v>
      </c>
      <c r="E22" t="s">
        <v>10</v>
      </c>
      <c r="F22" t="s">
        <v>298</v>
      </c>
      <c r="G22" t="s">
        <v>298</v>
      </c>
      <c r="H22" t="s">
        <v>49</v>
      </c>
      <c r="I22">
        <v>1</v>
      </c>
      <c r="J22">
        <v>761564</v>
      </c>
      <c r="K22">
        <v>3</v>
      </c>
      <c r="L22" s="5">
        <v>1</v>
      </c>
      <c r="M22" s="5">
        <v>1</v>
      </c>
      <c r="N22" s="5">
        <v>3</v>
      </c>
      <c r="O22" t="s">
        <v>298</v>
      </c>
      <c r="P22" t="s">
        <v>299</v>
      </c>
      <c r="Q22" t="s">
        <v>234</v>
      </c>
      <c r="R22" t="s">
        <v>300</v>
      </c>
      <c r="S22" t="s">
        <v>236</v>
      </c>
      <c r="T22">
        <v>225</v>
      </c>
      <c r="U22" t="s">
        <v>204</v>
      </c>
      <c r="V22" s="7" t="s">
        <v>98</v>
      </c>
      <c r="X22" s="7" t="str">
        <f t="shared" si="0"/>
        <v xml:space="preserve">insert into element_subnational (element_subnational_id, element_national_id, subnation_id, sname_id, s_rank, s_rank_change_date, </v>
      </c>
      <c r="Y22" s="7" t="str">
        <f t="shared" si="1"/>
        <v>s_element_internal_notes, d_maintained_by_status_id, distribution_reference_id) values (getnextseq('ELEMENT_SUBNATIONAL'), 942407,24,149928,'SNR', NULL,'NULL',1,761564);</v>
      </c>
      <c r="Z22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942407,24,149928,'SNR', NULL,'NULL',1,761564);</v>
      </c>
      <c r="AA22" s="5" t="str">
        <f t="shared" si="3"/>
        <v>insert into taxon_subnational (element_subnational_id,hybrid_ind) values ((select element_subnational_id from element_subnational where subnation_id=24 and element_national_id=942407),'N');</v>
      </c>
      <c r="AB22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22" s="5" t="str">
        <f t="shared" si="5"/>
        <v>, (select element_subnational_id from element_subnational where subnation_id=24 and element_national_id=942407),3,1,1,3,NULL,'Ticket_5098');</v>
      </c>
      <c r="AD22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subnation_id=24 and element_national_id=942407),3,1,1,3,NULL,'Ticket_5098');</v>
      </c>
      <c r="AE22" s="5" t="str">
        <f t="shared" si="7"/>
        <v>update element_subnational set rounded_s_rank = round_srank(s_rank),rec_last_mod_user = 'Ticket_5098' where element_subnational_id=(select element_subnational_id from element_subnational where subnation_id=24 and element_national_id=942407);</v>
      </c>
      <c r="AF22" s="5" t="str">
        <f t="shared" si="8"/>
        <v>update element_subnational set s_element_internal_notes = NULL, rec_last_mod_user = 'Ticet_5098' where element_subnational_id=(select element_subnational_id from element_subnational where subnation_id=24 and element_national_id=942407);</v>
      </c>
    </row>
    <row r="23" spans="1:32" ht="15" customHeight="1">
      <c r="A23" s="7">
        <v>28</v>
      </c>
      <c r="B23">
        <v>942406</v>
      </c>
      <c r="C23">
        <v>942407</v>
      </c>
      <c r="D23">
        <v>149928</v>
      </c>
      <c r="E23" t="s">
        <v>10</v>
      </c>
      <c r="F23" t="s">
        <v>298</v>
      </c>
      <c r="G23" t="s">
        <v>298</v>
      </c>
      <c r="H23" t="s">
        <v>49</v>
      </c>
      <c r="I23">
        <v>1</v>
      </c>
      <c r="J23">
        <v>761564</v>
      </c>
      <c r="K23">
        <v>3</v>
      </c>
      <c r="L23" s="5">
        <v>1</v>
      </c>
      <c r="M23" s="5">
        <v>1</v>
      </c>
      <c r="N23" s="5">
        <v>3</v>
      </c>
      <c r="O23" t="s">
        <v>298</v>
      </c>
      <c r="P23" t="s">
        <v>299</v>
      </c>
      <c r="Q23" t="s">
        <v>234</v>
      </c>
      <c r="R23" t="s">
        <v>300</v>
      </c>
      <c r="S23" t="s">
        <v>236</v>
      </c>
      <c r="T23">
        <v>225</v>
      </c>
      <c r="U23" t="s">
        <v>204</v>
      </c>
      <c r="V23" s="7" t="s">
        <v>104</v>
      </c>
      <c r="X23" s="7" t="str">
        <f t="shared" si="0"/>
        <v xml:space="preserve">insert into element_subnational (element_subnational_id, element_national_id, subnation_id, sname_id, s_rank, s_rank_change_date, </v>
      </c>
      <c r="Y23" s="7" t="str">
        <f t="shared" si="1"/>
        <v>s_element_internal_notes, d_maintained_by_status_id, distribution_reference_id) values (getnextseq('ELEMENT_SUBNATIONAL'), 942407,28,149928,'SNR', NULL,'NULL',1,761564);</v>
      </c>
      <c r="Z23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942407,28,149928,'SNR', NULL,'NULL',1,761564);</v>
      </c>
      <c r="AA23" s="5" t="str">
        <f t="shared" si="3"/>
        <v>insert into taxon_subnational (element_subnational_id,hybrid_ind) values ((select element_subnational_id from element_subnational where subnation_id=28 and element_national_id=942407),'N');</v>
      </c>
      <c r="AB23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23" s="5" t="str">
        <f t="shared" si="5"/>
        <v>, (select element_subnational_id from element_subnational where subnation_id=28 and element_national_id=942407),3,1,1,3,NULL,'Ticket_5098');</v>
      </c>
      <c r="AD23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subnation_id=28 and element_national_id=942407),3,1,1,3,NULL,'Ticket_5098');</v>
      </c>
      <c r="AE23" s="5" t="str">
        <f t="shared" si="7"/>
        <v>update element_subnational set rounded_s_rank = round_srank(s_rank),rec_last_mod_user = 'Ticket_5098' where element_subnational_id=(select element_subnational_id from element_subnational where subnation_id=28 and element_national_id=942407);</v>
      </c>
      <c r="AF23" s="5" t="str">
        <f t="shared" si="8"/>
        <v>update element_subnational set s_element_internal_notes = NULL, rec_last_mod_user = 'Ticet_5098' where element_subnational_id=(select element_subnational_id from element_subnational where subnation_id=28 and element_national_id=942407);</v>
      </c>
    </row>
    <row r="24" spans="1:32" ht="15" customHeight="1">
      <c r="A24" s="7">
        <v>29</v>
      </c>
      <c r="B24">
        <v>942406</v>
      </c>
      <c r="C24">
        <v>942407</v>
      </c>
      <c r="D24">
        <v>149928</v>
      </c>
      <c r="E24" t="s">
        <v>10</v>
      </c>
      <c r="F24" t="s">
        <v>298</v>
      </c>
      <c r="G24" t="s">
        <v>298</v>
      </c>
      <c r="H24" t="s">
        <v>49</v>
      </c>
      <c r="I24">
        <v>1</v>
      </c>
      <c r="J24">
        <v>761564</v>
      </c>
      <c r="K24">
        <v>3</v>
      </c>
      <c r="L24" s="5">
        <v>1</v>
      </c>
      <c r="M24" s="5">
        <v>1</v>
      </c>
      <c r="N24" s="5">
        <v>3</v>
      </c>
      <c r="O24" t="s">
        <v>298</v>
      </c>
      <c r="P24" t="s">
        <v>299</v>
      </c>
      <c r="Q24" t="s">
        <v>234</v>
      </c>
      <c r="R24" t="s">
        <v>300</v>
      </c>
      <c r="S24" t="s">
        <v>236</v>
      </c>
      <c r="T24">
        <v>225</v>
      </c>
      <c r="U24" t="s">
        <v>204</v>
      </c>
      <c r="V24" s="7" t="s">
        <v>106</v>
      </c>
      <c r="X24" s="7" t="str">
        <f t="shared" si="0"/>
        <v xml:space="preserve">insert into element_subnational (element_subnational_id, element_national_id, subnation_id, sname_id, s_rank, s_rank_change_date, </v>
      </c>
      <c r="Y24" s="7" t="str">
        <f t="shared" si="1"/>
        <v>s_element_internal_notes, d_maintained_by_status_id, distribution_reference_id) values (getnextseq('ELEMENT_SUBNATIONAL'), 942407,29,149928,'SNR', NULL,'NULL',1,761564);</v>
      </c>
      <c r="Z24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942407,29,149928,'SNR', NULL,'NULL',1,761564);</v>
      </c>
      <c r="AA24" s="5" t="str">
        <f t="shared" si="3"/>
        <v>insert into taxon_subnational (element_subnational_id,hybrid_ind) values ((select element_subnational_id from element_subnational where subnation_id=29 and element_national_id=942407),'N');</v>
      </c>
      <c r="AB24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24" s="5" t="str">
        <f t="shared" si="5"/>
        <v>, (select element_subnational_id from element_subnational where subnation_id=29 and element_national_id=942407),3,1,1,3,NULL,'Ticket_5098');</v>
      </c>
      <c r="AD24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subnation_id=29 and element_national_id=942407),3,1,1,3,NULL,'Ticket_5098');</v>
      </c>
      <c r="AE24" s="5" t="str">
        <f t="shared" si="7"/>
        <v>update element_subnational set rounded_s_rank = round_srank(s_rank),rec_last_mod_user = 'Ticket_5098' where element_subnational_id=(select element_subnational_id from element_subnational where subnation_id=29 and element_national_id=942407);</v>
      </c>
      <c r="AF24" s="5" t="str">
        <f t="shared" si="8"/>
        <v>update element_subnational set s_element_internal_notes = NULL, rec_last_mod_user = 'Ticet_5098' where element_subnational_id=(select element_subnational_id from element_subnational where subnation_id=29 and element_national_id=942407);</v>
      </c>
    </row>
    <row r="25" spans="1:32" ht="15" customHeight="1">
      <c r="A25" s="7">
        <v>37</v>
      </c>
      <c r="B25">
        <v>942406</v>
      </c>
      <c r="C25">
        <v>942407</v>
      </c>
      <c r="D25">
        <v>149928</v>
      </c>
      <c r="E25" t="s">
        <v>10</v>
      </c>
      <c r="F25" t="s">
        <v>298</v>
      </c>
      <c r="G25" t="s">
        <v>298</v>
      </c>
      <c r="H25" t="s">
        <v>49</v>
      </c>
      <c r="I25">
        <v>1</v>
      </c>
      <c r="J25">
        <v>761564</v>
      </c>
      <c r="K25">
        <v>3</v>
      </c>
      <c r="L25" s="5">
        <v>1</v>
      </c>
      <c r="M25" s="5">
        <v>1</v>
      </c>
      <c r="N25" s="5">
        <v>3</v>
      </c>
      <c r="O25" t="s">
        <v>298</v>
      </c>
      <c r="P25" t="s">
        <v>299</v>
      </c>
      <c r="Q25" t="s">
        <v>234</v>
      </c>
      <c r="R25" t="s">
        <v>300</v>
      </c>
      <c r="S25" t="s">
        <v>236</v>
      </c>
      <c r="T25">
        <v>225</v>
      </c>
      <c r="U25" t="s">
        <v>204</v>
      </c>
      <c r="V25" s="7" t="s">
        <v>120</v>
      </c>
      <c r="W25" s="7"/>
      <c r="X25" s="7" t="str">
        <f t="shared" si="0"/>
        <v xml:space="preserve">insert into element_subnational (element_subnational_id, element_national_id, subnation_id, sname_id, s_rank, s_rank_change_date, </v>
      </c>
      <c r="Y25" s="7" t="str">
        <f t="shared" si="1"/>
        <v>s_element_internal_notes, d_maintained_by_status_id, distribution_reference_id) values (getnextseq('ELEMENT_SUBNATIONAL'), 942407,37,149928,'SNR', NULL,'NULL',1,761564);</v>
      </c>
      <c r="Z25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942407,37,149928,'SNR', NULL,'NULL',1,761564);</v>
      </c>
      <c r="AA25" s="5" t="str">
        <f t="shared" si="3"/>
        <v>insert into taxon_subnational (element_subnational_id,hybrid_ind) values ((select element_subnational_id from element_subnational where subnation_id=37 and element_national_id=942407),'N');</v>
      </c>
      <c r="AB25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25" s="5" t="str">
        <f t="shared" si="5"/>
        <v>, (select element_subnational_id from element_subnational where subnation_id=37 and element_national_id=942407),3,1,1,3,NULL,'Ticket_5098');</v>
      </c>
      <c r="AD25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subnation_id=37 and element_national_id=942407),3,1,1,3,NULL,'Ticket_5098');</v>
      </c>
      <c r="AE25" s="5" t="str">
        <f t="shared" si="7"/>
        <v>update element_subnational set rounded_s_rank = round_srank(s_rank),rec_last_mod_user = 'Ticket_5098' where element_subnational_id=(select element_subnational_id from element_subnational where subnation_id=37 and element_national_id=942407);</v>
      </c>
      <c r="AF25" s="5" t="str">
        <f t="shared" si="8"/>
        <v>update element_subnational set s_element_internal_notes = NULL, rec_last_mod_user = 'Ticet_5098' where element_subnational_id=(select element_subnational_id from element_subnational where subnation_id=37 and element_national_id=942407);</v>
      </c>
    </row>
    <row r="26" spans="1:32" ht="15" customHeight="1">
      <c r="A26" s="7">
        <v>38</v>
      </c>
      <c r="B26">
        <v>942406</v>
      </c>
      <c r="C26">
        <v>942407</v>
      </c>
      <c r="D26">
        <v>149928</v>
      </c>
      <c r="E26" t="s">
        <v>10</v>
      </c>
      <c r="F26" t="s">
        <v>298</v>
      </c>
      <c r="G26" t="s">
        <v>298</v>
      </c>
      <c r="H26" t="s">
        <v>49</v>
      </c>
      <c r="I26">
        <v>1</v>
      </c>
      <c r="J26">
        <v>761564</v>
      </c>
      <c r="K26">
        <v>3</v>
      </c>
      <c r="L26" s="5">
        <v>1</v>
      </c>
      <c r="M26" s="5">
        <v>1</v>
      </c>
      <c r="N26" s="5">
        <v>3</v>
      </c>
      <c r="O26" t="s">
        <v>298</v>
      </c>
      <c r="P26" t="s">
        <v>299</v>
      </c>
      <c r="Q26" t="s">
        <v>234</v>
      </c>
      <c r="R26" t="s">
        <v>300</v>
      </c>
      <c r="S26" t="s">
        <v>236</v>
      </c>
      <c r="T26">
        <v>225</v>
      </c>
      <c r="U26" t="s">
        <v>204</v>
      </c>
      <c r="V26" s="7" t="s">
        <v>122</v>
      </c>
      <c r="X26" s="7" t="str">
        <f t="shared" si="0"/>
        <v xml:space="preserve">insert into element_subnational (element_subnational_id, element_national_id, subnation_id, sname_id, s_rank, s_rank_change_date, </v>
      </c>
      <c r="Y26" s="7" t="str">
        <f t="shared" si="1"/>
        <v>s_element_internal_notes, d_maintained_by_status_id, distribution_reference_id) values (getnextseq('ELEMENT_SUBNATIONAL'), 942407,38,149928,'SNR', NULL,'NULL',1,761564);</v>
      </c>
      <c r="Z26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942407,38,149928,'SNR', NULL,'NULL',1,761564);</v>
      </c>
      <c r="AA26" s="5" t="str">
        <f t="shared" si="3"/>
        <v>insert into taxon_subnational (element_subnational_id,hybrid_ind) values ((select element_subnational_id from element_subnational where subnation_id=38 and element_national_id=942407),'N');</v>
      </c>
      <c r="AB26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26" s="5" t="str">
        <f t="shared" si="5"/>
        <v>, (select element_subnational_id from element_subnational where subnation_id=38 and element_national_id=942407),3,1,1,3,NULL,'Ticket_5098');</v>
      </c>
      <c r="AD26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subnation_id=38 and element_national_id=942407),3,1,1,3,NULL,'Ticket_5098');</v>
      </c>
      <c r="AE26" s="5" t="str">
        <f t="shared" si="7"/>
        <v>update element_subnational set rounded_s_rank = round_srank(s_rank),rec_last_mod_user = 'Ticket_5098' where element_subnational_id=(select element_subnational_id from element_subnational where subnation_id=38 and element_national_id=942407);</v>
      </c>
      <c r="AF26" s="5" t="str">
        <f t="shared" si="8"/>
        <v>update element_subnational set s_element_internal_notes = NULL, rec_last_mod_user = 'Ticet_5098' where element_subnational_id=(select element_subnational_id from element_subnational where subnation_id=38 and element_national_id=942407);</v>
      </c>
    </row>
    <row r="27" spans="1:32" ht="15" customHeight="1">
      <c r="A27" s="7">
        <v>41</v>
      </c>
      <c r="B27">
        <v>942406</v>
      </c>
      <c r="C27">
        <v>942407</v>
      </c>
      <c r="D27">
        <v>149928</v>
      </c>
      <c r="E27" t="s">
        <v>10</v>
      </c>
      <c r="F27" t="s">
        <v>298</v>
      </c>
      <c r="G27" t="s">
        <v>298</v>
      </c>
      <c r="H27" t="s">
        <v>49</v>
      </c>
      <c r="I27">
        <v>1</v>
      </c>
      <c r="J27">
        <v>761564</v>
      </c>
      <c r="K27">
        <v>3</v>
      </c>
      <c r="L27" s="5">
        <v>1</v>
      </c>
      <c r="M27" s="5">
        <v>1</v>
      </c>
      <c r="N27" s="5">
        <v>3</v>
      </c>
      <c r="O27" t="s">
        <v>298</v>
      </c>
      <c r="P27" t="s">
        <v>299</v>
      </c>
      <c r="Q27" t="s">
        <v>234</v>
      </c>
      <c r="R27" t="s">
        <v>300</v>
      </c>
      <c r="S27" t="s">
        <v>236</v>
      </c>
      <c r="T27">
        <v>225</v>
      </c>
      <c r="U27" t="s">
        <v>204</v>
      </c>
      <c r="V27" s="7" t="s">
        <v>128</v>
      </c>
      <c r="X27" s="7" t="str">
        <f t="shared" si="0"/>
        <v xml:space="preserve">insert into element_subnational (element_subnational_id, element_national_id, subnation_id, sname_id, s_rank, s_rank_change_date, </v>
      </c>
      <c r="Y27" s="7" t="str">
        <f t="shared" si="1"/>
        <v>s_element_internal_notes, d_maintained_by_status_id, distribution_reference_id) values (getnextseq('ELEMENT_SUBNATIONAL'), 942407,41,149928,'SNR', NULL,'NULL',1,761564);</v>
      </c>
      <c r="Z27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942407,41,149928,'SNR', NULL,'NULL',1,761564);</v>
      </c>
      <c r="AA27" s="5" t="str">
        <f t="shared" si="3"/>
        <v>insert into taxon_subnational (element_subnational_id,hybrid_ind) values ((select element_subnational_id from element_subnational where subnation_id=41 and element_national_id=942407),'N');</v>
      </c>
      <c r="AB27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27" s="5" t="str">
        <f t="shared" si="5"/>
        <v>, (select element_subnational_id from element_subnational where subnation_id=41 and element_national_id=942407),3,1,1,3,NULL,'Ticket_5098');</v>
      </c>
      <c r="AD27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subnation_id=41 and element_national_id=942407),3,1,1,3,NULL,'Ticket_5098');</v>
      </c>
      <c r="AE27" s="5" t="str">
        <f t="shared" si="7"/>
        <v>update element_subnational set rounded_s_rank = round_srank(s_rank),rec_last_mod_user = 'Ticket_5098' where element_subnational_id=(select element_subnational_id from element_subnational where subnation_id=41 and element_national_id=942407);</v>
      </c>
      <c r="AF27" s="5" t="str">
        <f t="shared" si="8"/>
        <v>update element_subnational set s_element_internal_notes = NULL, rec_last_mod_user = 'Ticet_5098' where element_subnational_id=(select element_subnational_id from element_subnational where subnation_id=41 and element_national_id=942407);</v>
      </c>
    </row>
    <row r="28" spans="1:32" ht="15" customHeight="1">
      <c r="A28" s="7">
        <v>34</v>
      </c>
      <c r="B28">
        <v>942406</v>
      </c>
      <c r="C28">
        <v>942407</v>
      </c>
      <c r="D28">
        <v>149928</v>
      </c>
      <c r="E28" t="s">
        <v>10</v>
      </c>
      <c r="F28" t="s">
        <v>298</v>
      </c>
      <c r="G28" t="s">
        <v>298</v>
      </c>
      <c r="H28" t="s">
        <v>49</v>
      </c>
      <c r="I28">
        <v>1</v>
      </c>
      <c r="J28">
        <v>761564</v>
      </c>
      <c r="K28">
        <v>3</v>
      </c>
      <c r="L28" s="5">
        <v>1</v>
      </c>
      <c r="M28" s="5">
        <v>1</v>
      </c>
      <c r="N28" s="5">
        <v>3</v>
      </c>
      <c r="O28" t="s">
        <v>298</v>
      </c>
      <c r="P28" t="s">
        <v>299</v>
      </c>
      <c r="Q28" t="s">
        <v>234</v>
      </c>
      <c r="R28" t="s">
        <v>300</v>
      </c>
      <c r="S28" t="s">
        <v>236</v>
      </c>
      <c r="T28">
        <v>225</v>
      </c>
      <c r="U28" t="s">
        <v>204</v>
      </c>
      <c r="V28" s="7" t="s">
        <v>114</v>
      </c>
      <c r="X28" s="7" t="str">
        <f t="shared" si="0"/>
        <v xml:space="preserve">insert into element_subnational (element_subnational_id, element_national_id, subnation_id, sname_id, s_rank, s_rank_change_date, </v>
      </c>
      <c r="Y28" s="7" t="str">
        <f t="shared" si="1"/>
        <v>s_element_internal_notes, d_maintained_by_status_id, distribution_reference_id) values (getnextseq('ELEMENT_SUBNATIONAL'), 942407,34,149928,'SNR', NULL,'NULL',1,761564);</v>
      </c>
      <c r="Z28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942407,34,149928,'SNR', NULL,'NULL',1,761564);</v>
      </c>
      <c r="AA28" s="5" t="str">
        <f t="shared" si="3"/>
        <v>insert into taxon_subnational (element_subnational_id,hybrid_ind) values ((select element_subnational_id from element_subnational where subnation_id=34 and element_national_id=942407),'N');</v>
      </c>
      <c r="AB28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28" s="5" t="str">
        <f t="shared" si="5"/>
        <v>, (select element_subnational_id from element_subnational where subnation_id=34 and element_national_id=942407),3,1,1,3,NULL,'Ticket_5098');</v>
      </c>
      <c r="AD28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subnation_id=34 and element_national_id=942407),3,1,1,3,NULL,'Ticket_5098');</v>
      </c>
      <c r="AE28" s="5" t="str">
        <f t="shared" si="7"/>
        <v>update element_subnational set rounded_s_rank = round_srank(s_rank),rec_last_mod_user = 'Ticket_5098' where element_subnational_id=(select element_subnational_id from element_subnational where subnation_id=34 and element_national_id=942407);</v>
      </c>
      <c r="AF28" s="5" t="str">
        <f t="shared" si="8"/>
        <v>update element_subnational set s_element_internal_notes = NULL, rec_last_mod_user = 'Ticet_5098' where element_subnational_id=(select element_subnational_id from element_subnational where subnation_id=34 and element_national_id=942407);</v>
      </c>
    </row>
    <row r="29" spans="1:32" ht="15" customHeight="1">
      <c r="A29" s="7">
        <v>35</v>
      </c>
      <c r="B29">
        <v>942406</v>
      </c>
      <c r="C29">
        <v>942407</v>
      </c>
      <c r="D29">
        <v>149928</v>
      </c>
      <c r="E29" t="s">
        <v>10</v>
      </c>
      <c r="F29" t="s">
        <v>298</v>
      </c>
      <c r="G29" t="s">
        <v>298</v>
      </c>
      <c r="H29" t="s">
        <v>49</v>
      </c>
      <c r="I29">
        <v>1</v>
      </c>
      <c r="J29">
        <v>761564</v>
      </c>
      <c r="K29">
        <v>3</v>
      </c>
      <c r="L29" s="5">
        <v>1</v>
      </c>
      <c r="M29" s="5">
        <v>1</v>
      </c>
      <c r="N29" s="5">
        <v>3</v>
      </c>
      <c r="O29" t="s">
        <v>298</v>
      </c>
      <c r="P29" t="s">
        <v>299</v>
      </c>
      <c r="Q29" t="s">
        <v>234</v>
      </c>
      <c r="R29" t="s">
        <v>300</v>
      </c>
      <c r="S29" t="s">
        <v>236</v>
      </c>
      <c r="T29">
        <v>225</v>
      </c>
      <c r="U29" t="s">
        <v>204</v>
      </c>
      <c r="V29" s="7" t="s">
        <v>116</v>
      </c>
      <c r="X29" s="7" t="str">
        <f t="shared" si="0"/>
        <v xml:space="preserve">insert into element_subnational (element_subnational_id, element_national_id, subnation_id, sname_id, s_rank, s_rank_change_date, </v>
      </c>
      <c r="Y29" s="7" t="str">
        <f t="shared" si="1"/>
        <v>s_element_internal_notes, d_maintained_by_status_id, distribution_reference_id) values (getnextseq('ELEMENT_SUBNATIONAL'), 942407,35,149928,'SNR', NULL,'NULL',1,761564);</v>
      </c>
      <c r="Z29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942407,35,149928,'SNR', NULL,'NULL',1,761564);</v>
      </c>
      <c r="AA29" s="5" t="str">
        <f t="shared" si="3"/>
        <v>insert into taxon_subnational (element_subnational_id,hybrid_ind) values ((select element_subnational_id from element_subnational where subnation_id=35 and element_national_id=942407),'N');</v>
      </c>
      <c r="AB29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29" s="5" t="str">
        <f t="shared" si="5"/>
        <v>, (select element_subnational_id from element_subnational where subnation_id=35 and element_national_id=942407),3,1,1,3,NULL,'Ticket_5098');</v>
      </c>
      <c r="AD29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subnation_id=35 and element_national_id=942407),3,1,1,3,NULL,'Ticket_5098');</v>
      </c>
      <c r="AE29" s="5" t="str">
        <f t="shared" si="7"/>
        <v>update element_subnational set rounded_s_rank = round_srank(s_rank),rec_last_mod_user = 'Ticket_5098' where element_subnational_id=(select element_subnational_id from element_subnational where subnation_id=35 and element_national_id=942407);</v>
      </c>
      <c r="AF29" s="5" t="str">
        <f t="shared" si="8"/>
        <v>update element_subnational set s_element_internal_notes = NULL, rec_last_mod_user = 'Ticet_5098' where element_subnational_id=(select element_subnational_id from element_subnational where subnation_id=35 and element_national_id=942407);</v>
      </c>
    </row>
    <row r="30" spans="1:32" ht="15" customHeight="1">
      <c r="A30" s="7">
        <v>42</v>
      </c>
      <c r="B30">
        <v>942406</v>
      </c>
      <c r="C30">
        <v>942407</v>
      </c>
      <c r="D30">
        <v>149928</v>
      </c>
      <c r="E30" t="s">
        <v>10</v>
      </c>
      <c r="F30" t="s">
        <v>298</v>
      </c>
      <c r="G30" t="s">
        <v>298</v>
      </c>
      <c r="H30" t="s">
        <v>49</v>
      </c>
      <c r="I30">
        <v>1</v>
      </c>
      <c r="J30">
        <v>761564</v>
      </c>
      <c r="K30">
        <v>3</v>
      </c>
      <c r="L30" s="5">
        <v>1</v>
      </c>
      <c r="M30" s="5">
        <v>1</v>
      </c>
      <c r="N30" s="5">
        <v>3</v>
      </c>
      <c r="O30" t="s">
        <v>298</v>
      </c>
      <c r="P30" t="s">
        <v>299</v>
      </c>
      <c r="Q30" t="s">
        <v>234</v>
      </c>
      <c r="R30" t="s">
        <v>300</v>
      </c>
      <c r="S30" t="s">
        <v>236</v>
      </c>
      <c r="T30">
        <v>225</v>
      </c>
      <c r="U30" t="s">
        <v>204</v>
      </c>
      <c r="V30" s="7" t="s">
        <v>130</v>
      </c>
      <c r="X30" s="7" t="str">
        <f t="shared" si="0"/>
        <v xml:space="preserve">insert into element_subnational (element_subnational_id, element_national_id, subnation_id, sname_id, s_rank, s_rank_change_date, </v>
      </c>
      <c r="Y30" s="7" t="str">
        <f t="shared" si="1"/>
        <v>s_element_internal_notes, d_maintained_by_status_id, distribution_reference_id) values (getnextseq('ELEMENT_SUBNATIONAL'), 942407,42,149928,'SNR', NULL,'NULL',1,761564);</v>
      </c>
      <c r="Z30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942407,42,149928,'SNR', NULL,'NULL',1,761564);</v>
      </c>
      <c r="AA30" s="5" t="str">
        <f t="shared" si="3"/>
        <v>insert into taxon_subnational (element_subnational_id,hybrid_ind) values ((select element_subnational_id from element_subnational where subnation_id=42 and element_national_id=942407),'N');</v>
      </c>
      <c r="AB30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30" s="5" t="str">
        <f t="shared" si="5"/>
        <v>, (select element_subnational_id from element_subnational where subnation_id=42 and element_national_id=942407),3,1,1,3,NULL,'Ticket_5098');</v>
      </c>
      <c r="AD30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subnation_id=42 and element_national_id=942407),3,1,1,3,NULL,'Ticket_5098');</v>
      </c>
      <c r="AE30" s="5" t="str">
        <f t="shared" si="7"/>
        <v>update element_subnational set rounded_s_rank = round_srank(s_rank),rec_last_mod_user = 'Ticket_5098' where element_subnational_id=(select element_subnational_id from element_subnational where subnation_id=42 and element_national_id=942407);</v>
      </c>
      <c r="AF30" s="5" t="str">
        <f t="shared" si="8"/>
        <v>update element_subnational set s_element_internal_notes = NULL, rec_last_mod_user = 'Ticet_5098' where element_subnational_id=(select element_subnational_id from element_subnational where subnation_id=42 and element_national_id=942407);</v>
      </c>
    </row>
    <row r="31" spans="1:32" ht="15" customHeight="1">
      <c r="A31" s="7">
        <v>45</v>
      </c>
      <c r="B31">
        <v>942406</v>
      </c>
      <c r="C31">
        <v>942407</v>
      </c>
      <c r="D31">
        <v>149928</v>
      </c>
      <c r="E31" t="s">
        <v>10</v>
      </c>
      <c r="F31" t="s">
        <v>298</v>
      </c>
      <c r="G31" t="s">
        <v>298</v>
      </c>
      <c r="H31" t="s">
        <v>49</v>
      </c>
      <c r="I31">
        <v>1</v>
      </c>
      <c r="J31">
        <v>761564</v>
      </c>
      <c r="K31">
        <v>3</v>
      </c>
      <c r="L31" s="5">
        <v>1</v>
      </c>
      <c r="M31" s="5">
        <v>1</v>
      </c>
      <c r="N31" s="5">
        <v>3</v>
      </c>
      <c r="O31" t="s">
        <v>298</v>
      </c>
      <c r="P31" t="s">
        <v>299</v>
      </c>
      <c r="Q31" t="s">
        <v>234</v>
      </c>
      <c r="R31" t="s">
        <v>300</v>
      </c>
      <c r="S31" t="s">
        <v>236</v>
      </c>
      <c r="T31">
        <v>225</v>
      </c>
      <c r="U31" t="s">
        <v>204</v>
      </c>
      <c r="V31" s="7" t="s">
        <v>136</v>
      </c>
      <c r="X31" s="7" t="str">
        <f t="shared" si="0"/>
        <v xml:space="preserve">insert into element_subnational (element_subnational_id, element_national_id, subnation_id, sname_id, s_rank, s_rank_change_date, </v>
      </c>
      <c r="Y31" s="7" t="str">
        <f t="shared" si="1"/>
        <v>s_element_internal_notes, d_maintained_by_status_id, distribution_reference_id) values (getnextseq('ELEMENT_SUBNATIONAL'), 942407,45,149928,'SNR', NULL,'NULL',1,761564);</v>
      </c>
      <c r="Z31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942407,45,149928,'SNR', NULL,'NULL',1,761564);</v>
      </c>
      <c r="AA31" s="5" t="str">
        <f t="shared" si="3"/>
        <v>insert into taxon_subnational (element_subnational_id,hybrid_ind) values ((select element_subnational_id from element_subnational where subnation_id=45 and element_national_id=942407),'N');</v>
      </c>
      <c r="AB31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31" s="5" t="str">
        <f t="shared" si="5"/>
        <v>, (select element_subnational_id from element_subnational where subnation_id=45 and element_national_id=942407),3,1,1,3,NULL,'Ticket_5098');</v>
      </c>
      <c r="AD31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subnation_id=45 and element_national_id=942407),3,1,1,3,NULL,'Ticket_5098');</v>
      </c>
      <c r="AE31" s="5" t="str">
        <f t="shared" si="7"/>
        <v>update element_subnational set rounded_s_rank = round_srank(s_rank),rec_last_mod_user = 'Ticket_5098' where element_subnational_id=(select element_subnational_id from element_subnational where subnation_id=45 and element_national_id=942407);</v>
      </c>
      <c r="AF31" s="5" t="str">
        <f t="shared" si="8"/>
        <v>update element_subnational set s_element_internal_notes = NULL, rec_last_mod_user = 'Ticet_5098' where element_subnational_id=(select element_subnational_id from element_subnational where subnation_id=45 and element_national_id=942407);</v>
      </c>
    </row>
    <row r="32" spans="1:32" ht="15" customHeight="1">
      <c r="A32" s="7">
        <v>47</v>
      </c>
      <c r="B32">
        <v>942406</v>
      </c>
      <c r="C32">
        <v>942407</v>
      </c>
      <c r="D32">
        <v>149928</v>
      </c>
      <c r="E32" t="s">
        <v>10</v>
      </c>
      <c r="F32" t="s">
        <v>298</v>
      </c>
      <c r="G32" t="s">
        <v>298</v>
      </c>
      <c r="H32" t="s">
        <v>49</v>
      </c>
      <c r="I32">
        <v>1</v>
      </c>
      <c r="J32">
        <v>761564</v>
      </c>
      <c r="K32">
        <v>3</v>
      </c>
      <c r="L32" s="5">
        <v>1</v>
      </c>
      <c r="M32" s="5">
        <v>1</v>
      </c>
      <c r="N32" s="5">
        <v>3</v>
      </c>
      <c r="O32" t="s">
        <v>298</v>
      </c>
      <c r="P32" t="s">
        <v>299</v>
      </c>
      <c r="Q32" t="s">
        <v>234</v>
      </c>
      <c r="R32" t="s">
        <v>300</v>
      </c>
      <c r="S32" t="s">
        <v>236</v>
      </c>
      <c r="T32">
        <v>225</v>
      </c>
      <c r="U32" t="s">
        <v>204</v>
      </c>
      <c r="V32" s="7" t="s">
        <v>138</v>
      </c>
      <c r="X32" s="7" t="str">
        <f t="shared" si="0"/>
        <v xml:space="preserve">insert into element_subnational (element_subnational_id, element_national_id, subnation_id, sname_id, s_rank, s_rank_change_date, </v>
      </c>
      <c r="Y32" s="7" t="str">
        <f t="shared" si="1"/>
        <v>s_element_internal_notes, d_maintained_by_status_id, distribution_reference_id) values (getnextseq('ELEMENT_SUBNATIONAL'), 942407,47,149928,'SNR', NULL,'NULL',1,761564);</v>
      </c>
      <c r="Z32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942407,47,149928,'SNR', NULL,'NULL',1,761564);</v>
      </c>
      <c r="AA32" s="5" t="str">
        <f t="shared" si="3"/>
        <v>insert into taxon_subnational (element_subnational_id,hybrid_ind) values ((select element_subnational_id from element_subnational where subnation_id=47 and element_national_id=942407),'N');</v>
      </c>
      <c r="AB32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32" s="5" t="str">
        <f t="shared" si="5"/>
        <v>, (select element_subnational_id from element_subnational where subnation_id=47 and element_national_id=942407),3,1,1,3,NULL,'Ticket_5098');</v>
      </c>
      <c r="AD32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subnation_id=47 and element_national_id=942407),3,1,1,3,NULL,'Ticket_5098');</v>
      </c>
      <c r="AE32" s="5" t="str">
        <f t="shared" si="7"/>
        <v>update element_subnational set rounded_s_rank = round_srank(s_rank),rec_last_mod_user = 'Ticket_5098' where element_subnational_id=(select element_subnational_id from element_subnational where subnation_id=47 and element_national_id=942407);</v>
      </c>
      <c r="AF32" s="5" t="str">
        <f t="shared" si="8"/>
        <v>update element_subnational set s_element_internal_notes = NULL, rec_last_mod_user = 'Ticet_5098' where element_subnational_id=(select element_subnational_id from element_subnational where subnation_id=47 and element_national_id=942407);</v>
      </c>
    </row>
    <row r="33" spans="1:32" ht="15" customHeight="1">
      <c r="A33" s="7">
        <v>48</v>
      </c>
      <c r="B33">
        <v>942406</v>
      </c>
      <c r="C33">
        <v>942407</v>
      </c>
      <c r="D33">
        <v>149928</v>
      </c>
      <c r="E33" t="s">
        <v>10</v>
      </c>
      <c r="F33" t="s">
        <v>298</v>
      </c>
      <c r="G33" t="s">
        <v>298</v>
      </c>
      <c r="H33" t="s">
        <v>49</v>
      </c>
      <c r="I33">
        <v>1</v>
      </c>
      <c r="J33">
        <v>761564</v>
      </c>
      <c r="K33">
        <v>3</v>
      </c>
      <c r="L33" s="5">
        <v>1</v>
      </c>
      <c r="M33" s="5">
        <v>1</v>
      </c>
      <c r="N33" s="5">
        <v>3</v>
      </c>
      <c r="O33" t="s">
        <v>298</v>
      </c>
      <c r="P33" t="s">
        <v>299</v>
      </c>
      <c r="Q33" t="s">
        <v>234</v>
      </c>
      <c r="R33" t="s">
        <v>300</v>
      </c>
      <c r="S33" t="s">
        <v>236</v>
      </c>
      <c r="T33">
        <v>225</v>
      </c>
      <c r="U33" t="s">
        <v>204</v>
      </c>
      <c r="V33" s="7" t="s">
        <v>140</v>
      </c>
      <c r="W33" s="7"/>
      <c r="X33" s="7" t="str">
        <f t="shared" si="0"/>
        <v xml:space="preserve">insert into element_subnational (element_subnational_id, element_national_id, subnation_id, sname_id, s_rank, s_rank_change_date, </v>
      </c>
      <c r="Y33" s="7" t="str">
        <f t="shared" si="1"/>
        <v>s_element_internal_notes, d_maintained_by_status_id, distribution_reference_id) values (getnextseq('ELEMENT_SUBNATIONAL'), 942407,48,149928,'SNR', NULL,'NULL',1,761564);</v>
      </c>
      <c r="Z33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942407,48,149928,'SNR', NULL,'NULL',1,761564);</v>
      </c>
      <c r="AA33" s="5" t="str">
        <f t="shared" si="3"/>
        <v>insert into taxon_subnational (element_subnational_id,hybrid_ind) values ((select element_subnational_id from element_subnational where subnation_id=48 and element_national_id=942407),'N');</v>
      </c>
      <c r="AB33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33" s="5" t="str">
        <f t="shared" si="5"/>
        <v>, (select element_subnational_id from element_subnational where subnation_id=48 and element_national_id=942407),3,1,1,3,NULL,'Ticket_5098');</v>
      </c>
      <c r="AD33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subnation_id=48 and element_national_id=942407),3,1,1,3,NULL,'Ticket_5098');</v>
      </c>
      <c r="AE33" s="5" t="str">
        <f t="shared" si="7"/>
        <v>update element_subnational set rounded_s_rank = round_srank(s_rank),rec_last_mod_user = 'Ticket_5098' where element_subnational_id=(select element_subnational_id from element_subnational where subnation_id=48 and element_national_id=942407);</v>
      </c>
      <c r="AF33" s="5" t="str">
        <f t="shared" si="8"/>
        <v>update element_subnational set s_element_internal_notes = NULL, rec_last_mod_user = 'Ticet_5098' where element_subnational_id=(select element_subnational_id from element_subnational where subnation_id=48 and element_national_id=942407);</v>
      </c>
    </row>
    <row r="34" spans="1:32" ht="15" customHeight="1">
      <c r="A34" s="7">
        <v>50</v>
      </c>
      <c r="B34">
        <v>942406</v>
      </c>
      <c r="C34">
        <v>942407</v>
      </c>
      <c r="D34">
        <v>149928</v>
      </c>
      <c r="E34" t="s">
        <v>10</v>
      </c>
      <c r="F34" t="s">
        <v>298</v>
      </c>
      <c r="G34" t="s">
        <v>298</v>
      </c>
      <c r="H34" t="s">
        <v>49</v>
      </c>
      <c r="I34">
        <v>1</v>
      </c>
      <c r="J34">
        <v>761564</v>
      </c>
      <c r="K34">
        <v>3</v>
      </c>
      <c r="L34" s="5">
        <v>1</v>
      </c>
      <c r="M34" s="5">
        <v>1</v>
      </c>
      <c r="N34" s="5">
        <v>3</v>
      </c>
      <c r="O34" t="s">
        <v>298</v>
      </c>
      <c r="P34" t="s">
        <v>299</v>
      </c>
      <c r="Q34" t="s">
        <v>234</v>
      </c>
      <c r="R34" t="s">
        <v>300</v>
      </c>
      <c r="S34" t="s">
        <v>236</v>
      </c>
      <c r="T34">
        <v>225</v>
      </c>
      <c r="U34" t="s">
        <v>204</v>
      </c>
      <c r="V34" s="7" t="s">
        <v>144</v>
      </c>
      <c r="X34" s="7" t="str">
        <f t="shared" si="0"/>
        <v xml:space="preserve">insert into element_subnational (element_subnational_id, element_national_id, subnation_id, sname_id, s_rank, s_rank_change_date, </v>
      </c>
      <c r="Y34" s="7" t="str">
        <f t="shared" si="1"/>
        <v>s_element_internal_notes, d_maintained_by_status_id, distribution_reference_id) values (getnextseq('ELEMENT_SUBNATIONAL'), 942407,50,149928,'SNR', NULL,'NULL',1,761564);</v>
      </c>
      <c r="Z34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942407,50,149928,'SNR', NULL,'NULL',1,761564);</v>
      </c>
      <c r="AA34" s="5" t="str">
        <f t="shared" si="3"/>
        <v>insert into taxon_subnational (element_subnational_id,hybrid_ind) values ((select element_subnational_id from element_subnational where subnation_id=50 and element_national_id=942407),'N');</v>
      </c>
      <c r="AB34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34" s="5" t="str">
        <f t="shared" si="5"/>
        <v>, (select element_subnational_id from element_subnational where subnation_id=50 and element_national_id=942407),3,1,1,3,NULL,'Ticket_5098');</v>
      </c>
      <c r="AD34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subnation_id=50 and element_national_id=942407),3,1,1,3,NULL,'Ticket_5098');</v>
      </c>
      <c r="AE34" s="5" t="str">
        <f t="shared" si="7"/>
        <v>update element_subnational set rounded_s_rank = round_srank(s_rank),rec_last_mod_user = 'Ticket_5098' where element_subnational_id=(select element_subnational_id from element_subnational where subnation_id=50 and element_national_id=942407);</v>
      </c>
      <c r="AF34" s="5" t="str">
        <f t="shared" si="8"/>
        <v>update element_subnational set s_element_internal_notes = NULL, rec_last_mod_user = 'Ticet_5098' where element_subnational_id=(select element_subnational_id from element_subnational where subnation_id=50 and element_national_id=942407);</v>
      </c>
    </row>
    <row r="35" spans="1:32" ht="15" customHeight="1">
      <c r="A35" s="7">
        <v>55</v>
      </c>
      <c r="B35">
        <v>942406</v>
      </c>
      <c r="C35">
        <v>942407</v>
      </c>
      <c r="D35">
        <v>149928</v>
      </c>
      <c r="E35" t="s">
        <v>10</v>
      </c>
      <c r="F35" t="s">
        <v>298</v>
      </c>
      <c r="G35" t="s">
        <v>298</v>
      </c>
      <c r="H35" t="s">
        <v>49</v>
      </c>
      <c r="I35">
        <v>1</v>
      </c>
      <c r="J35">
        <v>761564</v>
      </c>
      <c r="K35">
        <v>3</v>
      </c>
      <c r="L35" s="5">
        <v>1</v>
      </c>
      <c r="M35" s="5">
        <v>1</v>
      </c>
      <c r="N35" s="5">
        <v>3</v>
      </c>
      <c r="O35" t="s">
        <v>298</v>
      </c>
      <c r="P35" t="s">
        <v>299</v>
      </c>
      <c r="Q35" t="s">
        <v>234</v>
      </c>
      <c r="R35" t="s">
        <v>300</v>
      </c>
      <c r="S35" t="s">
        <v>236</v>
      </c>
      <c r="T35">
        <v>225</v>
      </c>
      <c r="U35" t="s">
        <v>204</v>
      </c>
      <c r="V35" s="7" t="s">
        <v>152</v>
      </c>
      <c r="X35" s="7" t="str">
        <f t="shared" si="0"/>
        <v xml:space="preserve">insert into element_subnational (element_subnational_id, element_national_id, subnation_id, sname_id, s_rank, s_rank_change_date, </v>
      </c>
      <c r="Y35" s="7" t="str">
        <f t="shared" si="1"/>
        <v>s_element_internal_notes, d_maintained_by_status_id, distribution_reference_id) values (getnextseq('ELEMENT_SUBNATIONAL'), 942407,55,149928,'SNR', NULL,'NULL',1,761564);</v>
      </c>
      <c r="Z35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942407,55,149928,'SNR', NULL,'NULL',1,761564);</v>
      </c>
      <c r="AA35" s="5" t="str">
        <f t="shared" si="3"/>
        <v>insert into taxon_subnational (element_subnational_id,hybrid_ind) values ((select element_subnational_id from element_subnational where subnation_id=55 and element_national_id=942407),'N');</v>
      </c>
      <c r="AB35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35" s="5" t="str">
        <f t="shared" si="5"/>
        <v>, (select element_subnational_id from element_subnational where subnation_id=55 and element_national_id=942407),3,1,1,3,NULL,'Ticket_5098');</v>
      </c>
      <c r="AD35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subnation_id=55 and element_national_id=942407),3,1,1,3,NULL,'Ticket_5098');</v>
      </c>
      <c r="AE35" s="5" t="str">
        <f t="shared" si="7"/>
        <v>update element_subnational set rounded_s_rank = round_srank(s_rank),rec_last_mod_user = 'Ticket_5098' where element_subnational_id=(select element_subnational_id from element_subnational where subnation_id=55 and element_national_id=942407);</v>
      </c>
      <c r="AF35" s="5" t="str">
        <f t="shared" si="8"/>
        <v>update element_subnational set s_element_internal_notes = NULL, rec_last_mod_user = 'Ticet_5098' where element_subnational_id=(select element_subnational_id from element_subnational where subnation_id=55 and element_national_id=942407);</v>
      </c>
    </row>
    <row r="36" spans="1:32" ht="15" customHeight="1">
      <c r="A36" s="7">
        <v>53</v>
      </c>
      <c r="B36">
        <v>942406</v>
      </c>
      <c r="C36">
        <v>942407</v>
      </c>
      <c r="D36">
        <v>149928</v>
      </c>
      <c r="E36" t="s">
        <v>10</v>
      </c>
      <c r="F36" t="s">
        <v>298</v>
      </c>
      <c r="G36" t="s">
        <v>298</v>
      </c>
      <c r="H36" t="s">
        <v>49</v>
      </c>
      <c r="I36">
        <v>1</v>
      </c>
      <c r="J36">
        <v>761564</v>
      </c>
      <c r="K36">
        <v>3</v>
      </c>
      <c r="L36" s="5">
        <v>1</v>
      </c>
      <c r="M36" s="5">
        <v>1</v>
      </c>
      <c r="N36" s="5">
        <v>3</v>
      </c>
      <c r="O36" t="s">
        <v>298</v>
      </c>
      <c r="P36" t="s">
        <v>299</v>
      </c>
      <c r="Q36" t="s">
        <v>234</v>
      </c>
      <c r="R36" t="s">
        <v>300</v>
      </c>
      <c r="S36" t="s">
        <v>236</v>
      </c>
      <c r="T36">
        <v>225</v>
      </c>
      <c r="U36" t="s">
        <v>204</v>
      </c>
      <c r="V36" s="7" t="s">
        <v>150</v>
      </c>
      <c r="X36" s="7" t="str">
        <f t="shared" si="0"/>
        <v xml:space="preserve">insert into element_subnational (element_subnational_id, element_national_id, subnation_id, sname_id, s_rank, s_rank_change_date, </v>
      </c>
      <c r="Y36" s="7" t="str">
        <f t="shared" si="1"/>
        <v>s_element_internal_notes, d_maintained_by_status_id, distribution_reference_id) values (getnextseq('ELEMENT_SUBNATIONAL'), 942407,53,149928,'SNR', NULL,'NULL',1,761564);</v>
      </c>
      <c r="Z36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942407,53,149928,'SNR', NULL,'NULL',1,761564);</v>
      </c>
      <c r="AA36" s="5" t="str">
        <f t="shared" si="3"/>
        <v>insert into taxon_subnational (element_subnational_id,hybrid_ind) values ((select element_subnational_id from element_subnational where subnation_id=53 and element_national_id=942407),'N');</v>
      </c>
      <c r="AB36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36" s="5" t="str">
        <f t="shared" si="5"/>
        <v>, (select element_subnational_id from element_subnational where subnation_id=53 and element_national_id=942407),3,1,1,3,NULL,'Ticket_5098');</v>
      </c>
      <c r="AD36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subnation_id=53 and element_national_id=942407),3,1,1,3,NULL,'Ticket_5098');</v>
      </c>
      <c r="AE36" s="5" t="str">
        <f t="shared" si="7"/>
        <v>update element_subnational set rounded_s_rank = round_srank(s_rank),rec_last_mod_user = 'Ticket_5098' where element_subnational_id=(select element_subnational_id from element_subnational where subnation_id=53 and element_national_id=942407);</v>
      </c>
      <c r="AF36" s="5" t="str">
        <f t="shared" si="8"/>
        <v>update element_subnational set s_element_internal_notes = NULL, rec_last_mod_user = 'Ticet_5098' where element_subnational_id=(select element_subnational_id from element_subnational where subnation_id=53 and element_national_id=942407);</v>
      </c>
    </row>
    <row r="37" spans="1:32" ht="15" customHeight="1">
      <c r="A37" s="7">
        <v>58</v>
      </c>
      <c r="B37">
        <v>942406</v>
      </c>
      <c r="C37">
        <v>942407</v>
      </c>
      <c r="D37">
        <v>149928</v>
      </c>
      <c r="E37" t="s">
        <v>10</v>
      </c>
      <c r="F37" t="s">
        <v>298</v>
      </c>
      <c r="G37" t="s">
        <v>298</v>
      </c>
      <c r="H37" t="s">
        <v>49</v>
      </c>
      <c r="I37">
        <v>1</v>
      </c>
      <c r="J37">
        <v>761564</v>
      </c>
      <c r="K37">
        <v>3</v>
      </c>
      <c r="L37" s="5">
        <v>1</v>
      </c>
      <c r="M37" s="5">
        <v>1</v>
      </c>
      <c r="N37" s="5">
        <v>3</v>
      </c>
      <c r="O37" t="s">
        <v>298</v>
      </c>
      <c r="P37" t="s">
        <v>299</v>
      </c>
      <c r="Q37" t="s">
        <v>234</v>
      </c>
      <c r="R37" t="s">
        <v>300</v>
      </c>
      <c r="S37" t="s">
        <v>236</v>
      </c>
      <c r="T37">
        <v>225</v>
      </c>
      <c r="U37" t="s">
        <v>204</v>
      </c>
      <c r="V37" s="7" t="s">
        <v>158</v>
      </c>
      <c r="X37" s="7" t="str">
        <f t="shared" si="0"/>
        <v xml:space="preserve">insert into element_subnational (element_subnational_id, element_national_id, subnation_id, sname_id, s_rank, s_rank_change_date, </v>
      </c>
      <c r="Y37" s="7" t="str">
        <f t="shared" si="1"/>
        <v>s_element_internal_notes, d_maintained_by_status_id, distribution_reference_id) values (getnextseq('ELEMENT_SUBNATIONAL'), 942407,58,149928,'SNR', NULL,'NULL',1,761564);</v>
      </c>
      <c r="Z37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942407,58,149928,'SNR', NULL,'NULL',1,761564);</v>
      </c>
      <c r="AA37" s="5" t="str">
        <f t="shared" si="3"/>
        <v>insert into taxon_subnational (element_subnational_id,hybrid_ind) values ((select element_subnational_id from element_subnational where subnation_id=58 and element_national_id=942407),'N');</v>
      </c>
      <c r="AB37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37" s="5" t="str">
        <f t="shared" si="5"/>
        <v>, (select element_subnational_id from element_subnational where subnation_id=58 and element_national_id=942407),3,1,1,3,NULL,'Ticket_5098');</v>
      </c>
      <c r="AD37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subnation_id=58 and element_national_id=942407),3,1,1,3,NULL,'Ticket_5098');</v>
      </c>
      <c r="AE37" s="5" t="str">
        <f t="shared" si="7"/>
        <v>update element_subnational set rounded_s_rank = round_srank(s_rank),rec_last_mod_user = 'Ticket_5098' where element_subnational_id=(select element_subnational_id from element_subnational where subnation_id=58 and element_national_id=942407);</v>
      </c>
      <c r="AF37" s="5" t="str">
        <f t="shared" si="8"/>
        <v>update element_subnational set s_element_internal_notes = NULL, rec_last_mod_user = 'Ticet_5098' where element_subnational_id=(select element_subnational_id from element_subnational where subnation_id=58 and element_national_id=942407);</v>
      </c>
    </row>
    <row r="38" spans="1:32" ht="15" customHeight="1">
      <c r="A38" s="7">
        <v>57</v>
      </c>
      <c r="B38">
        <v>942406</v>
      </c>
      <c r="C38">
        <v>942407</v>
      </c>
      <c r="D38">
        <v>149928</v>
      </c>
      <c r="E38" t="s">
        <v>10</v>
      </c>
      <c r="F38" t="s">
        <v>298</v>
      </c>
      <c r="G38" t="s">
        <v>298</v>
      </c>
      <c r="H38" t="s">
        <v>49</v>
      </c>
      <c r="I38">
        <v>1</v>
      </c>
      <c r="J38">
        <v>761564</v>
      </c>
      <c r="K38">
        <v>3</v>
      </c>
      <c r="L38" s="5">
        <v>1</v>
      </c>
      <c r="M38" s="5">
        <v>1</v>
      </c>
      <c r="N38" s="5">
        <v>3</v>
      </c>
      <c r="O38" t="s">
        <v>298</v>
      </c>
      <c r="P38" t="s">
        <v>299</v>
      </c>
      <c r="Q38" t="s">
        <v>234</v>
      </c>
      <c r="R38" t="s">
        <v>300</v>
      </c>
      <c r="S38" t="s">
        <v>236</v>
      </c>
      <c r="T38">
        <v>225</v>
      </c>
      <c r="U38" t="s">
        <v>204</v>
      </c>
      <c r="V38" s="7" t="s">
        <v>156</v>
      </c>
      <c r="X38" s="7" t="str">
        <f t="shared" si="0"/>
        <v xml:space="preserve">insert into element_subnational (element_subnational_id, element_national_id, subnation_id, sname_id, s_rank, s_rank_change_date, </v>
      </c>
      <c r="Y38" s="7" t="str">
        <f t="shared" si="1"/>
        <v>s_element_internal_notes, d_maintained_by_status_id, distribution_reference_id) values (getnextseq('ELEMENT_SUBNATIONAL'), 942407,57,149928,'SNR', NULL,'NULL',1,761564);</v>
      </c>
      <c r="Z38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942407,57,149928,'SNR', NULL,'NULL',1,761564);</v>
      </c>
      <c r="AA38" s="5" t="str">
        <f t="shared" si="3"/>
        <v>insert into taxon_subnational (element_subnational_id,hybrid_ind) values ((select element_subnational_id from element_subnational where subnation_id=57 and element_national_id=942407),'N');</v>
      </c>
      <c r="AB38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38" s="5" t="str">
        <f t="shared" si="5"/>
        <v>, (select element_subnational_id from element_subnational where subnation_id=57 and element_national_id=942407),3,1,1,3,NULL,'Ticket_5098');</v>
      </c>
      <c r="AD38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subnation_id=57 and element_national_id=942407),3,1,1,3,NULL,'Ticket_5098');</v>
      </c>
      <c r="AE38" s="5" t="str">
        <f t="shared" si="7"/>
        <v>update element_subnational set rounded_s_rank = round_srank(s_rank),rec_last_mod_user = 'Ticket_5098' where element_subnational_id=(select element_subnational_id from element_subnational where subnation_id=57 and element_national_id=942407);</v>
      </c>
      <c r="AF38" s="5" t="str">
        <f t="shared" si="8"/>
        <v>update element_subnational set s_element_internal_notes = NULL, rec_last_mod_user = 'Ticet_5098' where element_subnational_id=(select element_subnational_id from element_subnational where subnation_id=57 and element_national_id=942407);</v>
      </c>
    </row>
    <row r="39" spans="1:32" ht="15" customHeight="1">
      <c r="A39" s="7">
        <v>63</v>
      </c>
      <c r="B39">
        <v>834342</v>
      </c>
      <c r="C39">
        <v>834344</v>
      </c>
      <c r="D39">
        <v>215055</v>
      </c>
      <c r="E39" t="s">
        <v>295</v>
      </c>
      <c r="F39" t="s">
        <v>296</v>
      </c>
      <c r="G39" t="s">
        <v>298</v>
      </c>
      <c r="H39" t="s">
        <v>49</v>
      </c>
      <c r="I39">
        <v>1</v>
      </c>
      <c r="J39">
        <v>506944</v>
      </c>
      <c r="K39">
        <v>2</v>
      </c>
      <c r="L39" s="5">
        <v>1</v>
      </c>
      <c r="M39" s="5">
        <v>1</v>
      </c>
      <c r="N39" s="5">
        <v>3</v>
      </c>
      <c r="O39" t="s">
        <v>298</v>
      </c>
      <c r="P39" t="s">
        <v>301</v>
      </c>
      <c r="Q39" t="s">
        <v>234</v>
      </c>
      <c r="R39" t="s">
        <v>297</v>
      </c>
      <c r="S39" t="s">
        <v>294</v>
      </c>
      <c r="T39">
        <v>38</v>
      </c>
      <c r="U39" t="s">
        <v>68</v>
      </c>
      <c r="V39" s="7" t="s">
        <v>167</v>
      </c>
      <c r="X39" s="7" t="str">
        <f t="shared" si="0"/>
        <v xml:space="preserve">insert into element_subnational (element_subnational_id, element_national_id, subnation_id, sname_id, s_rank, s_rank_change_date, </v>
      </c>
      <c r="Y39" s="7" t="str">
        <f t="shared" si="1"/>
        <v>s_element_internal_notes, d_maintained_by_status_id, distribution_reference_id) values (getnextseq('ELEMENT_SUBNATIONAL'), 834344,63,215055,'SNA', SYSDATE,'NULL',1,506944);</v>
      </c>
      <c r="Z39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834344,63,215055,'SNA', SYSDATE,'NULL',1,506944);</v>
      </c>
      <c r="AA39" s="5" t="str">
        <f t="shared" si="3"/>
        <v>insert into taxon_subnational (element_subnational_id,hybrid_ind) values ((select element_subnational_id from element_subnational where subnation_id=63 and element_national_id=834344),'N');</v>
      </c>
      <c r="AB39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39" s="5" t="str">
        <f t="shared" si="5"/>
        <v>, (select element_subnational_id from element_subnational where subnation_id=63 and element_national_id=834344),2,1,1,3,NULL,'Ticket_5098');</v>
      </c>
      <c r="AD39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subnation_id=63 and element_national_id=834344),2,1,1,3,NULL,'Ticket_5098');</v>
      </c>
      <c r="AE39" s="5" t="str">
        <f t="shared" si="7"/>
        <v>update element_subnational set rounded_s_rank = round_srank(s_rank),rec_last_mod_user = 'Ticket_5098' where element_subnational_id=(select element_subnational_id from element_subnational where subnation_id=63 and element_national_id=834344);</v>
      </c>
      <c r="AF39" s="5" t="str">
        <f t="shared" si="8"/>
        <v>update element_subnational set s_element_internal_notes = NULL, rec_last_mod_user = 'Ticet_5098' where element_subnational_id=(select element_subnational_id from element_subnational where subnation_id=63 and element_national_id=834344);</v>
      </c>
    </row>
    <row r="40" spans="1:32" ht="15" customHeight="1">
      <c r="A40" s="7">
        <v>66</v>
      </c>
      <c r="B40">
        <v>834342</v>
      </c>
      <c r="C40">
        <v>834344</v>
      </c>
      <c r="D40">
        <v>215055</v>
      </c>
      <c r="E40" t="s">
        <v>295</v>
      </c>
      <c r="F40" t="s">
        <v>296</v>
      </c>
      <c r="G40" t="s">
        <v>298</v>
      </c>
      <c r="H40" t="s">
        <v>49</v>
      </c>
      <c r="I40">
        <v>1</v>
      </c>
      <c r="J40">
        <v>506944</v>
      </c>
      <c r="K40">
        <v>2</v>
      </c>
      <c r="L40" s="5">
        <v>1</v>
      </c>
      <c r="M40" s="5">
        <v>1</v>
      </c>
      <c r="N40" s="5">
        <v>3</v>
      </c>
      <c r="O40" t="s">
        <v>298</v>
      </c>
      <c r="P40" t="s">
        <v>301</v>
      </c>
      <c r="Q40" t="s">
        <v>234</v>
      </c>
      <c r="R40" t="s">
        <v>297</v>
      </c>
      <c r="S40" t="s">
        <v>294</v>
      </c>
      <c r="T40">
        <v>38</v>
      </c>
      <c r="U40" t="s">
        <v>68</v>
      </c>
      <c r="V40" s="7" t="s">
        <v>171</v>
      </c>
      <c r="X40" s="7" t="str">
        <f t="shared" si="0"/>
        <v xml:space="preserve">insert into element_subnational (element_subnational_id, element_national_id, subnation_id, sname_id, s_rank, s_rank_change_date, </v>
      </c>
      <c r="Y40" s="7" t="str">
        <f t="shared" si="1"/>
        <v>s_element_internal_notes, d_maintained_by_status_id, distribution_reference_id) values (getnextseq('ELEMENT_SUBNATIONAL'), 834344,66,215055,'SNA', SYSDATE,'NULL',1,506944);</v>
      </c>
      <c r="Z40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834344,66,215055,'SNA', SYSDATE,'NULL',1,506944);</v>
      </c>
      <c r="AA40" s="5" t="str">
        <f t="shared" si="3"/>
        <v>insert into taxon_subnational (element_subnational_id,hybrid_ind) values ((select element_subnational_id from element_subnational where subnation_id=66 and element_national_id=834344),'N');</v>
      </c>
      <c r="AB40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40" s="5" t="str">
        <f t="shared" si="5"/>
        <v>, (select element_subnational_id from element_subnational where subnation_id=66 and element_national_id=834344),2,1,1,3,NULL,'Ticket_5098');</v>
      </c>
      <c r="AD40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subnation_id=66 and element_national_id=834344),2,1,1,3,NULL,'Ticket_5098');</v>
      </c>
      <c r="AE40" s="5" t="str">
        <f t="shared" si="7"/>
        <v>update element_subnational set rounded_s_rank = round_srank(s_rank),rec_last_mod_user = 'Ticket_5098' where element_subnational_id=(select element_subnational_id from element_subnational where subnation_id=66 and element_national_id=834344);</v>
      </c>
      <c r="AF40" s="5" t="str">
        <f t="shared" si="8"/>
        <v>update element_subnational set s_element_internal_notes = NULL, rec_last_mod_user = 'Ticet_5098' where element_subnational_id=(select element_subnational_id from element_subnational where subnation_id=66 and element_national_id=834344);</v>
      </c>
    </row>
    <row r="41" spans="1:32" ht="15" customHeight="1">
      <c r="A41" s="7">
        <v>69</v>
      </c>
      <c r="B41">
        <v>834342</v>
      </c>
      <c r="C41">
        <v>834344</v>
      </c>
      <c r="D41">
        <v>215055</v>
      </c>
      <c r="E41" t="s">
        <v>295</v>
      </c>
      <c r="F41" t="s">
        <v>296</v>
      </c>
      <c r="G41" t="s">
        <v>298</v>
      </c>
      <c r="H41" t="s">
        <v>49</v>
      </c>
      <c r="I41">
        <v>1</v>
      </c>
      <c r="J41">
        <v>506944</v>
      </c>
      <c r="K41">
        <v>2</v>
      </c>
      <c r="L41" s="5">
        <v>1</v>
      </c>
      <c r="M41" s="5">
        <v>1</v>
      </c>
      <c r="N41" s="5">
        <v>3</v>
      </c>
      <c r="O41" t="s">
        <v>298</v>
      </c>
      <c r="P41" t="s">
        <v>301</v>
      </c>
      <c r="Q41" t="s">
        <v>234</v>
      </c>
      <c r="R41" t="s">
        <v>297</v>
      </c>
      <c r="S41" t="s">
        <v>294</v>
      </c>
      <c r="T41">
        <v>38</v>
      </c>
      <c r="U41" t="s">
        <v>68</v>
      </c>
      <c r="V41" s="7" t="s">
        <v>177</v>
      </c>
      <c r="X41" s="7" t="str">
        <f t="shared" si="0"/>
        <v xml:space="preserve">insert into element_subnational (element_subnational_id, element_national_id, subnation_id, sname_id, s_rank, s_rank_change_date, </v>
      </c>
      <c r="Y41" s="7" t="str">
        <f t="shared" si="1"/>
        <v>s_element_internal_notes, d_maintained_by_status_id, distribution_reference_id) values (getnextseq('ELEMENT_SUBNATIONAL'), 834344,69,215055,'SNA', SYSDATE,'NULL',1,506944);</v>
      </c>
      <c r="Z41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834344,69,215055,'SNA', SYSDATE,'NULL',1,506944);</v>
      </c>
      <c r="AA41" s="5" t="str">
        <f t="shared" si="3"/>
        <v>insert into taxon_subnational (element_subnational_id,hybrid_ind) values ((select element_subnational_id from element_subnational where subnation_id=69 and element_national_id=834344),'N');</v>
      </c>
      <c r="AB41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41" s="5" t="str">
        <f t="shared" si="5"/>
        <v>, (select element_subnational_id from element_subnational where subnation_id=69 and element_national_id=834344),2,1,1,3,NULL,'Ticket_5098');</v>
      </c>
      <c r="AD41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subnation_id=69 and element_national_id=834344),2,1,1,3,NULL,'Ticket_5098');</v>
      </c>
      <c r="AE41" s="5" t="str">
        <f t="shared" si="7"/>
        <v>update element_subnational set rounded_s_rank = round_srank(s_rank),rec_last_mod_user = 'Ticket_5098' where element_subnational_id=(select element_subnational_id from element_subnational where subnation_id=69 and element_national_id=834344);</v>
      </c>
      <c r="AF41" s="5" t="str">
        <f t="shared" si="8"/>
        <v>update element_subnational set s_element_internal_notes = NULL, rec_last_mod_user = 'Ticet_5098' where element_subnational_id=(select element_subnational_id from element_subnational where subnation_id=69 and element_national_id=834344);</v>
      </c>
    </row>
    <row r="42" spans="1:32" ht="15" customHeight="1">
      <c r="A42" s="7">
        <v>7</v>
      </c>
      <c r="B42">
        <v>834342</v>
      </c>
      <c r="C42">
        <v>949761</v>
      </c>
      <c r="D42">
        <v>215055</v>
      </c>
      <c r="E42" t="s">
        <v>295</v>
      </c>
      <c r="F42" t="s">
        <v>296</v>
      </c>
      <c r="G42" t="s">
        <v>298</v>
      </c>
      <c r="H42" t="s">
        <v>49</v>
      </c>
      <c r="I42">
        <v>1</v>
      </c>
      <c r="J42">
        <v>506944</v>
      </c>
      <c r="K42">
        <v>2</v>
      </c>
      <c r="L42" s="5">
        <v>1</v>
      </c>
      <c r="M42" s="5">
        <v>1</v>
      </c>
      <c r="N42" s="5">
        <v>3</v>
      </c>
      <c r="O42" t="s">
        <v>298</v>
      </c>
      <c r="P42" t="s">
        <v>301</v>
      </c>
      <c r="Q42" t="s">
        <v>234</v>
      </c>
      <c r="R42" t="s">
        <v>297</v>
      </c>
      <c r="S42" t="s">
        <v>294</v>
      </c>
      <c r="T42">
        <v>225</v>
      </c>
      <c r="U42" t="s">
        <v>204</v>
      </c>
      <c r="V42" s="7" t="s">
        <v>68</v>
      </c>
      <c r="X42" s="7" t="str">
        <f t="shared" si="0"/>
        <v xml:space="preserve">insert into element_subnational (element_subnational_id, element_national_id, subnation_id, sname_id, s_rank, s_rank_change_date, </v>
      </c>
      <c r="Y42" s="7" t="str">
        <f t="shared" si="1"/>
        <v>s_element_internal_notes, d_maintained_by_status_id, distribution_reference_id) values (getnextseq('ELEMENT_SUBNATIONAL'), 949761,7,215055,'SNA', SYSDATE,'NULL',1,506944);</v>
      </c>
      <c r="Z42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949761,7,215055,'SNA', SYSDATE,'NULL',1,506944);</v>
      </c>
      <c r="AA42" s="5" t="str">
        <f t="shared" si="3"/>
        <v>insert into taxon_subnational (element_subnational_id,hybrid_ind) values ((select element_subnational_id from element_subnational where subnation_id=7 and element_national_id=949761),'N');</v>
      </c>
      <c r="AB42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42" s="5" t="str">
        <f t="shared" si="5"/>
        <v>, (select element_subnational_id from element_subnational where subnation_id=7 and element_national_id=949761),2,1,1,3,NULL,'Ticket_5098');</v>
      </c>
      <c r="AD42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subnation_id=7 and element_national_id=949761),2,1,1,3,NULL,'Ticket_5098');</v>
      </c>
      <c r="AE42" s="5" t="str">
        <f t="shared" si="7"/>
        <v>update element_subnational set rounded_s_rank = round_srank(s_rank),rec_last_mod_user = 'Ticket_5098' where element_subnational_id=(select element_subnational_id from element_subnational where subnation_id=7 and element_national_id=949761);</v>
      </c>
      <c r="AF42" s="5" t="str">
        <f t="shared" si="8"/>
        <v>update element_subnational set s_element_internal_notes = NULL, rec_last_mod_user = 'Ticet_5098' where element_subnational_id=(select element_subnational_id from element_subnational where subnation_id=7 and element_national_id=949761);</v>
      </c>
    </row>
    <row r="43" spans="1:32" ht="15" customHeight="1">
      <c r="A43" s="7">
        <v>8</v>
      </c>
      <c r="B43">
        <v>834342</v>
      </c>
      <c r="C43">
        <v>949761</v>
      </c>
      <c r="D43">
        <v>215055</v>
      </c>
      <c r="E43" t="s">
        <v>295</v>
      </c>
      <c r="F43" t="s">
        <v>296</v>
      </c>
      <c r="G43" t="s">
        <v>298</v>
      </c>
      <c r="H43" t="s">
        <v>49</v>
      </c>
      <c r="I43">
        <v>1</v>
      </c>
      <c r="J43">
        <v>506944</v>
      </c>
      <c r="K43">
        <v>2</v>
      </c>
      <c r="L43" s="5">
        <v>1</v>
      </c>
      <c r="M43" s="5">
        <v>1</v>
      </c>
      <c r="N43" s="5">
        <v>3</v>
      </c>
      <c r="O43" t="s">
        <v>298</v>
      </c>
      <c r="P43" t="s">
        <v>301</v>
      </c>
      <c r="Q43" t="s">
        <v>234</v>
      </c>
      <c r="R43" t="s">
        <v>297</v>
      </c>
      <c r="S43" t="s">
        <v>294</v>
      </c>
      <c r="T43">
        <v>225</v>
      </c>
      <c r="U43" t="s">
        <v>204</v>
      </c>
      <c r="V43" s="7" t="s">
        <v>70</v>
      </c>
      <c r="X43" s="7" t="str">
        <f t="shared" si="0"/>
        <v xml:space="preserve">insert into element_subnational (element_subnational_id, element_national_id, subnation_id, sname_id, s_rank, s_rank_change_date, </v>
      </c>
      <c r="Y43" s="7" t="str">
        <f t="shared" si="1"/>
        <v>s_element_internal_notes, d_maintained_by_status_id, distribution_reference_id) values (getnextseq('ELEMENT_SUBNATIONAL'), 949761,8,215055,'SNA', SYSDATE,'NULL',1,506944);</v>
      </c>
      <c r="Z43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949761,8,215055,'SNA', SYSDATE,'NULL',1,506944);</v>
      </c>
      <c r="AA43" s="5" t="str">
        <f t="shared" si="3"/>
        <v>insert into taxon_subnational (element_subnational_id,hybrid_ind) values ((select element_subnational_id from element_subnational where subnation_id=8 and element_national_id=949761),'N');</v>
      </c>
      <c r="AB43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43" s="5" t="str">
        <f t="shared" si="5"/>
        <v>, (select element_subnational_id from element_subnational where subnation_id=8 and element_national_id=949761),2,1,1,3,NULL,'Ticket_5098');</v>
      </c>
      <c r="AD43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subnation_id=8 and element_national_id=949761),2,1,1,3,NULL,'Ticket_5098');</v>
      </c>
      <c r="AE43" s="5" t="str">
        <f t="shared" si="7"/>
        <v>update element_subnational set rounded_s_rank = round_srank(s_rank),rec_last_mod_user = 'Ticket_5098' where element_subnational_id=(select element_subnational_id from element_subnational where subnation_id=8 and element_national_id=949761);</v>
      </c>
      <c r="AF43" s="5" t="str">
        <f t="shared" si="8"/>
        <v>update element_subnational set s_element_internal_notes = NULL, rec_last_mod_user = 'Ticet_5098' where element_subnational_id=(select element_subnational_id from element_subnational where subnation_id=8 and element_national_id=949761);</v>
      </c>
    </row>
    <row r="44" spans="1:32" ht="15" customHeight="1">
      <c r="A44" s="7">
        <v>18</v>
      </c>
      <c r="B44">
        <v>834342</v>
      </c>
      <c r="C44">
        <v>949761</v>
      </c>
      <c r="D44">
        <v>215055</v>
      </c>
      <c r="E44" t="s">
        <v>295</v>
      </c>
      <c r="F44" t="s">
        <v>296</v>
      </c>
      <c r="G44" t="s">
        <v>298</v>
      </c>
      <c r="H44" t="s">
        <v>49</v>
      </c>
      <c r="I44">
        <v>1</v>
      </c>
      <c r="J44">
        <v>506944</v>
      </c>
      <c r="K44">
        <v>2</v>
      </c>
      <c r="L44" s="5">
        <v>1</v>
      </c>
      <c r="M44" s="5">
        <v>1</v>
      </c>
      <c r="N44" s="5">
        <v>3</v>
      </c>
      <c r="O44" t="s">
        <v>298</v>
      </c>
      <c r="P44" t="s">
        <v>301</v>
      </c>
      <c r="Q44" t="s">
        <v>234</v>
      </c>
      <c r="R44" t="s">
        <v>297</v>
      </c>
      <c r="S44" t="s">
        <v>294</v>
      </c>
      <c r="T44">
        <v>225</v>
      </c>
      <c r="U44" t="s">
        <v>204</v>
      </c>
      <c r="V44" s="7" t="s">
        <v>86</v>
      </c>
      <c r="X44" s="7" t="str">
        <f t="shared" si="0"/>
        <v xml:space="preserve">insert into element_subnational (element_subnational_id, element_national_id, subnation_id, sname_id, s_rank, s_rank_change_date, </v>
      </c>
      <c r="Y44" s="7" t="str">
        <f t="shared" si="1"/>
        <v>s_element_internal_notes, d_maintained_by_status_id, distribution_reference_id) values (getnextseq('ELEMENT_SUBNATIONAL'), 949761,18,215055,'SNA', SYSDATE,'NULL',1,506944);</v>
      </c>
      <c r="Z44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949761,18,215055,'SNA', SYSDATE,'NULL',1,506944);</v>
      </c>
      <c r="AA44" s="5" t="str">
        <f t="shared" si="3"/>
        <v>insert into taxon_subnational (element_subnational_id,hybrid_ind) values ((select element_subnational_id from element_subnational where subnation_id=18 and element_national_id=949761),'N');</v>
      </c>
      <c r="AB44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44" s="5" t="str">
        <f t="shared" si="5"/>
        <v>, (select element_subnational_id from element_subnational where subnation_id=18 and element_national_id=949761),2,1,1,3,NULL,'Ticket_5098');</v>
      </c>
      <c r="AD44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subnation_id=18 and element_national_id=949761),2,1,1,3,NULL,'Ticket_5098');</v>
      </c>
      <c r="AE44" s="5" t="str">
        <f t="shared" si="7"/>
        <v>update element_subnational set rounded_s_rank = round_srank(s_rank),rec_last_mod_user = 'Ticket_5098' where element_subnational_id=(select element_subnational_id from element_subnational where subnation_id=18 and element_national_id=949761);</v>
      </c>
      <c r="AF44" s="5" t="str">
        <f t="shared" si="8"/>
        <v>update element_subnational set s_element_internal_notes = NULL, rec_last_mod_user = 'Ticet_5098' where element_subnational_id=(select element_subnational_id from element_subnational where subnation_id=18 and element_national_id=949761);</v>
      </c>
    </row>
    <row r="45" spans="1:32" ht="15" customHeight="1">
      <c r="A45" s="7">
        <v>19</v>
      </c>
      <c r="B45">
        <v>834342</v>
      </c>
      <c r="C45">
        <v>949761</v>
      </c>
      <c r="D45">
        <v>215055</v>
      </c>
      <c r="E45" t="s">
        <v>295</v>
      </c>
      <c r="F45" t="s">
        <v>296</v>
      </c>
      <c r="G45" t="s">
        <v>298</v>
      </c>
      <c r="H45" t="s">
        <v>49</v>
      </c>
      <c r="I45">
        <v>1</v>
      </c>
      <c r="J45">
        <v>506944</v>
      </c>
      <c r="K45">
        <v>2</v>
      </c>
      <c r="L45" s="5">
        <v>1</v>
      </c>
      <c r="M45" s="5">
        <v>1</v>
      </c>
      <c r="N45" s="5">
        <v>3</v>
      </c>
      <c r="O45" t="s">
        <v>298</v>
      </c>
      <c r="P45" t="s">
        <v>301</v>
      </c>
      <c r="Q45" t="s">
        <v>234</v>
      </c>
      <c r="R45" t="s">
        <v>297</v>
      </c>
      <c r="S45" t="s">
        <v>294</v>
      </c>
      <c r="T45">
        <v>225</v>
      </c>
      <c r="U45" t="s">
        <v>204</v>
      </c>
      <c r="V45" s="7" t="s">
        <v>88</v>
      </c>
      <c r="X45" s="7" t="str">
        <f t="shared" si="0"/>
        <v xml:space="preserve">insert into element_subnational (element_subnational_id, element_national_id, subnation_id, sname_id, s_rank, s_rank_change_date, </v>
      </c>
      <c r="Y45" s="7" t="str">
        <f t="shared" si="1"/>
        <v>s_element_internal_notes, d_maintained_by_status_id, distribution_reference_id) values (getnextseq('ELEMENT_SUBNATIONAL'), 949761,19,215055,'SNA', SYSDATE,'NULL',1,506944);</v>
      </c>
      <c r="Z45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949761,19,215055,'SNA', SYSDATE,'NULL',1,506944);</v>
      </c>
      <c r="AA45" s="5" t="str">
        <f t="shared" si="3"/>
        <v>insert into taxon_subnational (element_subnational_id,hybrid_ind) values ((select element_subnational_id from element_subnational where subnation_id=19 and element_national_id=949761),'N');</v>
      </c>
      <c r="AB45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45" s="5" t="str">
        <f t="shared" si="5"/>
        <v>, (select element_subnational_id from element_subnational where subnation_id=19 and element_national_id=949761),2,1,1,3,NULL,'Ticket_5098');</v>
      </c>
      <c r="AD45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subnation_id=19 and element_national_id=949761),2,1,1,3,NULL,'Ticket_5098');</v>
      </c>
      <c r="AE45" s="5" t="str">
        <f t="shared" si="7"/>
        <v>update element_subnational set rounded_s_rank = round_srank(s_rank),rec_last_mod_user = 'Ticket_5098' where element_subnational_id=(select element_subnational_id from element_subnational where subnation_id=19 and element_national_id=949761);</v>
      </c>
      <c r="AF45" s="5" t="str">
        <f t="shared" si="8"/>
        <v>update element_subnational set s_element_internal_notes = NULL, rec_last_mod_user = 'Ticet_5098' where element_subnational_id=(select element_subnational_id from element_subnational where subnation_id=19 and element_national_id=949761);</v>
      </c>
    </row>
    <row r="46" spans="1:32" ht="15" customHeight="1">
      <c r="A46" s="7">
        <v>17</v>
      </c>
      <c r="B46">
        <v>834342</v>
      </c>
      <c r="C46">
        <v>949761</v>
      </c>
      <c r="D46">
        <v>215055</v>
      </c>
      <c r="E46" t="s">
        <v>295</v>
      </c>
      <c r="F46" t="s">
        <v>296</v>
      </c>
      <c r="G46" t="s">
        <v>298</v>
      </c>
      <c r="H46" t="s">
        <v>49</v>
      </c>
      <c r="I46">
        <v>1</v>
      </c>
      <c r="J46">
        <v>506944</v>
      </c>
      <c r="K46">
        <v>2</v>
      </c>
      <c r="L46" s="5">
        <v>1</v>
      </c>
      <c r="M46" s="5">
        <v>1</v>
      </c>
      <c r="N46" s="5">
        <v>3</v>
      </c>
      <c r="O46" t="s">
        <v>298</v>
      </c>
      <c r="P46" t="s">
        <v>301</v>
      </c>
      <c r="Q46" t="s">
        <v>234</v>
      </c>
      <c r="R46" t="s">
        <v>297</v>
      </c>
      <c r="S46" t="s">
        <v>294</v>
      </c>
      <c r="T46">
        <v>225</v>
      </c>
      <c r="U46" t="s">
        <v>204</v>
      </c>
      <c r="V46" s="7" t="s">
        <v>84</v>
      </c>
      <c r="X46" s="7" t="str">
        <f t="shared" si="0"/>
        <v xml:space="preserve">insert into element_subnational (element_subnational_id, element_national_id, subnation_id, sname_id, s_rank, s_rank_change_date, </v>
      </c>
      <c r="Y46" s="7" t="str">
        <f t="shared" si="1"/>
        <v>s_element_internal_notes, d_maintained_by_status_id, distribution_reference_id) values (getnextseq('ELEMENT_SUBNATIONAL'), 949761,17,215055,'SNA', SYSDATE,'NULL',1,506944);</v>
      </c>
      <c r="Z46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949761,17,215055,'SNA', SYSDATE,'NULL',1,506944);</v>
      </c>
      <c r="AA46" s="5" t="str">
        <f t="shared" si="3"/>
        <v>insert into taxon_subnational (element_subnational_id,hybrid_ind) values ((select element_subnational_id from element_subnational where subnation_id=17 and element_national_id=949761),'N');</v>
      </c>
      <c r="AB46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46" s="5" t="str">
        <f t="shared" si="5"/>
        <v>, (select element_subnational_id from element_subnational where subnation_id=17 and element_national_id=949761),2,1,1,3,NULL,'Ticket_5098');</v>
      </c>
      <c r="AD46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subnation_id=17 and element_national_id=949761),2,1,1,3,NULL,'Ticket_5098');</v>
      </c>
      <c r="AE46" s="5" t="str">
        <f t="shared" si="7"/>
        <v>update element_subnational set rounded_s_rank = round_srank(s_rank),rec_last_mod_user = 'Ticket_5098' where element_subnational_id=(select element_subnational_id from element_subnational where subnation_id=17 and element_national_id=949761);</v>
      </c>
      <c r="AF46" s="5" t="str">
        <f t="shared" si="8"/>
        <v>update element_subnational set s_element_internal_notes = NULL, rec_last_mod_user = 'Ticet_5098' where element_subnational_id=(select element_subnational_id from element_subnational where subnation_id=17 and element_national_id=949761);</v>
      </c>
    </row>
    <row r="47" spans="1:32" ht="15" customHeight="1">
      <c r="A47" s="7">
        <v>21</v>
      </c>
      <c r="B47">
        <v>834342</v>
      </c>
      <c r="C47">
        <v>949761</v>
      </c>
      <c r="D47">
        <v>215055</v>
      </c>
      <c r="E47" t="s">
        <v>295</v>
      </c>
      <c r="F47" t="s">
        <v>296</v>
      </c>
      <c r="G47" t="s">
        <v>298</v>
      </c>
      <c r="H47" t="s">
        <v>49</v>
      </c>
      <c r="I47">
        <v>1</v>
      </c>
      <c r="J47">
        <v>506944</v>
      </c>
      <c r="K47">
        <v>2</v>
      </c>
      <c r="L47" s="5">
        <v>1</v>
      </c>
      <c r="M47" s="5">
        <v>1</v>
      </c>
      <c r="N47" s="5">
        <v>3</v>
      </c>
      <c r="O47" t="s">
        <v>298</v>
      </c>
      <c r="P47" t="s">
        <v>301</v>
      </c>
      <c r="Q47" t="s">
        <v>234</v>
      </c>
      <c r="R47" t="s">
        <v>297</v>
      </c>
      <c r="S47" t="s">
        <v>294</v>
      </c>
      <c r="T47">
        <v>225</v>
      </c>
      <c r="U47" t="s">
        <v>204</v>
      </c>
      <c r="V47" s="7" t="s">
        <v>92</v>
      </c>
      <c r="X47" s="7" t="str">
        <f t="shared" si="0"/>
        <v xml:space="preserve">insert into element_subnational (element_subnational_id, element_national_id, subnation_id, sname_id, s_rank, s_rank_change_date, </v>
      </c>
      <c r="Y47" s="7" t="str">
        <f t="shared" si="1"/>
        <v>s_element_internal_notes, d_maintained_by_status_id, distribution_reference_id) values (getnextseq('ELEMENT_SUBNATIONAL'), 949761,21,215055,'SNA', SYSDATE,'NULL',1,506944);</v>
      </c>
      <c r="Z47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949761,21,215055,'SNA', SYSDATE,'NULL',1,506944);</v>
      </c>
      <c r="AA47" s="5" t="str">
        <f t="shared" si="3"/>
        <v>insert into taxon_subnational (element_subnational_id,hybrid_ind) values ((select element_subnational_id from element_subnational where subnation_id=21 and element_national_id=949761),'N');</v>
      </c>
      <c r="AB47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47" s="5" t="str">
        <f t="shared" si="5"/>
        <v>, (select element_subnational_id from element_subnational where subnation_id=21 and element_national_id=949761),2,1,1,3,NULL,'Ticket_5098');</v>
      </c>
      <c r="AD47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subnation_id=21 and element_national_id=949761),2,1,1,3,NULL,'Ticket_5098');</v>
      </c>
      <c r="AE47" s="5" t="str">
        <f t="shared" si="7"/>
        <v>update element_subnational set rounded_s_rank = round_srank(s_rank),rec_last_mod_user = 'Ticket_5098' where element_subnational_id=(select element_subnational_id from element_subnational where subnation_id=21 and element_national_id=949761);</v>
      </c>
      <c r="AF47" s="5" t="str">
        <f t="shared" si="8"/>
        <v>update element_subnational set s_element_internal_notes = NULL, rec_last_mod_user = 'Ticet_5098' where element_subnational_id=(select element_subnational_id from element_subnational where subnation_id=21 and element_national_id=949761);</v>
      </c>
    </row>
    <row r="48" spans="1:32" ht="15" customHeight="1">
      <c r="A48" s="7">
        <v>25</v>
      </c>
      <c r="B48">
        <v>834342</v>
      </c>
      <c r="C48">
        <v>949761</v>
      </c>
      <c r="D48">
        <v>215055</v>
      </c>
      <c r="E48" t="s">
        <v>295</v>
      </c>
      <c r="F48" t="s">
        <v>296</v>
      </c>
      <c r="G48" t="s">
        <v>298</v>
      </c>
      <c r="H48" t="s">
        <v>49</v>
      </c>
      <c r="I48">
        <v>1</v>
      </c>
      <c r="J48">
        <v>506944</v>
      </c>
      <c r="K48">
        <v>2</v>
      </c>
      <c r="L48" s="5">
        <v>1</v>
      </c>
      <c r="M48" s="5">
        <v>1</v>
      </c>
      <c r="N48" s="5">
        <v>3</v>
      </c>
      <c r="O48" t="s">
        <v>298</v>
      </c>
      <c r="P48" t="s">
        <v>301</v>
      </c>
      <c r="Q48" t="s">
        <v>234</v>
      </c>
      <c r="R48" t="s">
        <v>297</v>
      </c>
      <c r="S48" t="s">
        <v>294</v>
      </c>
      <c r="T48">
        <v>225</v>
      </c>
      <c r="U48" t="s">
        <v>204</v>
      </c>
      <c r="V48" s="7" t="s">
        <v>100</v>
      </c>
      <c r="W48" s="7"/>
      <c r="X48" s="7" t="str">
        <f t="shared" si="0"/>
        <v xml:space="preserve">insert into element_subnational (element_subnational_id, element_national_id, subnation_id, sname_id, s_rank, s_rank_change_date, </v>
      </c>
      <c r="Y48" s="7" t="str">
        <f t="shared" si="1"/>
        <v>s_element_internal_notes, d_maintained_by_status_id, distribution_reference_id) values (getnextseq('ELEMENT_SUBNATIONAL'), 949761,25,215055,'SNA', SYSDATE,'NULL',1,506944);</v>
      </c>
      <c r="Z48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949761,25,215055,'SNA', SYSDATE,'NULL',1,506944);</v>
      </c>
      <c r="AA48" s="5" t="str">
        <f t="shared" si="3"/>
        <v>insert into taxon_subnational (element_subnational_id,hybrid_ind) values ((select element_subnational_id from element_subnational where subnation_id=25 and element_national_id=949761),'N');</v>
      </c>
      <c r="AB48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48" s="5" t="str">
        <f t="shared" si="5"/>
        <v>, (select element_subnational_id from element_subnational where subnation_id=25 and element_national_id=949761),2,1,1,3,NULL,'Ticket_5098');</v>
      </c>
      <c r="AD48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subnation_id=25 and element_national_id=949761),2,1,1,3,NULL,'Ticket_5098');</v>
      </c>
      <c r="AE48" s="5" t="str">
        <f t="shared" si="7"/>
        <v>update element_subnational set rounded_s_rank = round_srank(s_rank),rec_last_mod_user = 'Ticket_5098' where element_subnational_id=(select element_subnational_id from element_subnational where subnation_id=25 and element_national_id=949761);</v>
      </c>
      <c r="AF48" s="5" t="str">
        <f t="shared" si="8"/>
        <v>update element_subnational set s_element_internal_notes = NULL, rec_last_mod_user = 'Ticet_5098' where element_subnational_id=(select element_subnational_id from element_subnational where subnation_id=25 and element_national_id=949761);</v>
      </c>
    </row>
    <row r="49" spans="1:32" ht="15" customHeight="1">
      <c r="A49" s="7">
        <v>28</v>
      </c>
      <c r="B49">
        <v>834342</v>
      </c>
      <c r="C49">
        <v>949761</v>
      </c>
      <c r="D49">
        <v>215055</v>
      </c>
      <c r="E49" t="s">
        <v>295</v>
      </c>
      <c r="F49" t="s">
        <v>296</v>
      </c>
      <c r="G49" t="s">
        <v>298</v>
      </c>
      <c r="H49" t="s">
        <v>49</v>
      </c>
      <c r="I49">
        <v>1</v>
      </c>
      <c r="J49">
        <v>506944</v>
      </c>
      <c r="K49">
        <v>2</v>
      </c>
      <c r="L49" s="5">
        <v>1</v>
      </c>
      <c r="M49" s="5">
        <v>1</v>
      </c>
      <c r="N49" s="5">
        <v>3</v>
      </c>
      <c r="O49" t="s">
        <v>298</v>
      </c>
      <c r="P49" t="s">
        <v>301</v>
      </c>
      <c r="Q49" t="s">
        <v>234</v>
      </c>
      <c r="R49" t="s">
        <v>297</v>
      </c>
      <c r="S49" t="s">
        <v>294</v>
      </c>
      <c r="T49">
        <v>225</v>
      </c>
      <c r="U49" t="s">
        <v>204</v>
      </c>
      <c r="V49" s="7" t="s">
        <v>104</v>
      </c>
      <c r="W49" s="7"/>
      <c r="X49" s="7" t="str">
        <f t="shared" si="0"/>
        <v xml:space="preserve">insert into element_subnational (element_subnational_id, element_national_id, subnation_id, sname_id, s_rank, s_rank_change_date, </v>
      </c>
      <c r="Y49" s="7" t="str">
        <f t="shared" si="1"/>
        <v>s_element_internal_notes, d_maintained_by_status_id, distribution_reference_id) values (getnextseq('ELEMENT_SUBNATIONAL'), 949761,28,215055,'SNA', SYSDATE,'NULL',1,506944);</v>
      </c>
      <c r="Z49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949761,28,215055,'SNA', SYSDATE,'NULL',1,506944);</v>
      </c>
      <c r="AA49" s="5" t="str">
        <f t="shared" si="3"/>
        <v>insert into taxon_subnational (element_subnational_id,hybrid_ind) values ((select element_subnational_id from element_subnational where subnation_id=28 and element_national_id=949761),'N');</v>
      </c>
      <c r="AB49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49" s="5" t="str">
        <f t="shared" si="5"/>
        <v>, (select element_subnational_id from element_subnational where subnation_id=28 and element_national_id=949761),2,1,1,3,NULL,'Ticket_5098');</v>
      </c>
      <c r="AD49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subnation_id=28 and element_national_id=949761),2,1,1,3,NULL,'Ticket_5098');</v>
      </c>
      <c r="AE49" s="5" t="str">
        <f t="shared" si="7"/>
        <v>update element_subnational set rounded_s_rank = round_srank(s_rank),rec_last_mod_user = 'Ticket_5098' where element_subnational_id=(select element_subnational_id from element_subnational where subnation_id=28 and element_national_id=949761);</v>
      </c>
      <c r="AF49" s="5" t="str">
        <f t="shared" si="8"/>
        <v>update element_subnational set s_element_internal_notes = NULL, rec_last_mod_user = 'Ticet_5098' where element_subnational_id=(select element_subnational_id from element_subnational where subnation_id=28 and element_national_id=949761);</v>
      </c>
    </row>
    <row r="50" spans="1:32" ht="15" customHeight="1">
      <c r="A50" s="7">
        <v>29</v>
      </c>
      <c r="B50">
        <v>834342</v>
      </c>
      <c r="C50">
        <v>949761</v>
      </c>
      <c r="D50">
        <v>215055</v>
      </c>
      <c r="E50" t="s">
        <v>295</v>
      </c>
      <c r="F50" t="s">
        <v>296</v>
      </c>
      <c r="G50" t="s">
        <v>298</v>
      </c>
      <c r="H50" t="s">
        <v>49</v>
      </c>
      <c r="I50">
        <v>1</v>
      </c>
      <c r="J50">
        <v>506944</v>
      </c>
      <c r="K50">
        <v>2</v>
      </c>
      <c r="L50" s="5">
        <v>1</v>
      </c>
      <c r="M50" s="5">
        <v>1</v>
      </c>
      <c r="N50" s="5">
        <v>3</v>
      </c>
      <c r="O50" t="s">
        <v>298</v>
      </c>
      <c r="P50" t="s">
        <v>301</v>
      </c>
      <c r="Q50" t="s">
        <v>234</v>
      </c>
      <c r="R50" t="s">
        <v>297</v>
      </c>
      <c r="S50" t="s">
        <v>294</v>
      </c>
      <c r="T50">
        <v>225</v>
      </c>
      <c r="U50" t="s">
        <v>204</v>
      </c>
      <c r="V50" s="7" t="s">
        <v>106</v>
      </c>
      <c r="W50" s="7"/>
      <c r="X50" s="7" t="str">
        <f t="shared" si="0"/>
        <v xml:space="preserve">insert into element_subnational (element_subnational_id, element_national_id, subnation_id, sname_id, s_rank, s_rank_change_date, </v>
      </c>
      <c r="Y50" s="7" t="str">
        <f t="shared" si="1"/>
        <v>s_element_internal_notes, d_maintained_by_status_id, distribution_reference_id) values (getnextseq('ELEMENT_SUBNATIONAL'), 949761,29,215055,'SNA', SYSDATE,'NULL',1,506944);</v>
      </c>
      <c r="Z50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949761,29,215055,'SNA', SYSDATE,'NULL',1,506944);</v>
      </c>
      <c r="AA50" s="5" t="str">
        <f t="shared" si="3"/>
        <v>insert into taxon_subnational (element_subnational_id,hybrid_ind) values ((select element_subnational_id from element_subnational where subnation_id=29 and element_national_id=949761),'N');</v>
      </c>
      <c r="AB50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50" s="5" t="str">
        <f t="shared" si="5"/>
        <v>, (select element_subnational_id from element_subnational where subnation_id=29 and element_national_id=949761),2,1,1,3,NULL,'Ticket_5098');</v>
      </c>
      <c r="AD50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subnation_id=29 and element_national_id=949761),2,1,1,3,NULL,'Ticket_5098');</v>
      </c>
      <c r="AE50" s="5" t="str">
        <f t="shared" si="7"/>
        <v>update element_subnational set rounded_s_rank = round_srank(s_rank),rec_last_mod_user = 'Ticket_5098' where element_subnational_id=(select element_subnational_id from element_subnational where subnation_id=29 and element_national_id=949761);</v>
      </c>
      <c r="AF50" s="5" t="str">
        <f t="shared" si="8"/>
        <v>update element_subnational set s_element_internal_notes = NULL, rec_last_mod_user = 'Ticet_5098' where element_subnational_id=(select element_subnational_id from element_subnational where subnation_id=29 and element_national_id=949761);</v>
      </c>
    </row>
    <row r="51" spans="1:32" ht="15" customHeight="1">
      <c r="A51" s="7">
        <v>30</v>
      </c>
      <c r="B51">
        <v>834342</v>
      </c>
      <c r="C51">
        <v>949761</v>
      </c>
      <c r="D51">
        <v>215055</v>
      </c>
      <c r="E51" t="s">
        <v>295</v>
      </c>
      <c r="F51" t="s">
        <v>296</v>
      </c>
      <c r="G51" t="s">
        <v>298</v>
      </c>
      <c r="H51" t="s">
        <v>49</v>
      </c>
      <c r="I51">
        <v>1</v>
      </c>
      <c r="J51">
        <v>506944</v>
      </c>
      <c r="K51">
        <v>2</v>
      </c>
      <c r="L51" s="5">
        <v>1</v>
      </c>
      <c r="M51" s="5">
        <v>1</v>
      </c>
      <c r="N51" s="5">
        <v>3</v>
      </c>
      <c r="O51" t="s">
        <v>298</v>
      </c>
      <c r="P51" t="s">
        <v>301</v>
      </c>
      <c r="Q51" t="s">
        <v>234</v>
      </c>
      <c r="R51" t="s">
        <v>297</v>
      </c>
      <c r="S51" t="s">
        <v>294</v>
      </c>
      <c r="T51">
        <v>225</v>
      </c>
      <c r="U51" t="s">
        <v>204</v>
      </c>
      <c r="V51" s="7" t="s">
        <v>108</v>
      </c>
      <c r="W51" s="7"/>
      <c r="X51" s="7" t="str">
        <f t="shared" si="0"/>
        <v xml:space="preserve">insert into element_subnational (element_subnational_id, element_national_id, subnation_id, sname_id, s_rank, s_rank_change_date, </v>
      </c>
      <c r="Y51" s="7" t="str">
        <f t="shared" si="1"/>
        <v>s_element_internal_notes, d_maintained_by_status_id, distribution_reference_id) values (getnextseq('ELEMENT_SUBNATIONAL'), 949761,30,215055,'SNA', SYSDATE,'NULL',1,506944);</v>
      </c>
      <c r="Z51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949761,30,215055,'SNA', SYSDATE,'NULL',1,506944);</v>
      </c>
      <c r="AA51" s="5" t="str">
        <f t="shared" si="3"/>
        <v>insert into taxon_subnational (element_subnational_id,hybrid_ind) values ((select element_subnational_id from element_subnational where subnation_id=30 and element_national_id=949761),'N');</v>
      </c>
      <c r="AB51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51" s="5" t="str">
        <f t="shared" si="5"/>
        <v>, (select element_subnational_id from element_subnational where subnation_id=30 and element_national_id=949761),2,1,1,3,NULL,'Ticket_5098');</v>
      </c>
      <c r="AD51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subnation_id=30 and element_national_id=949761),2,1,1,3,NULL,'Ticket_5098');</v>
      </c>
      <c r="AE51" s="5" t="str">
        <f t="shared" si="7"/>
        <v>update element_subnational set rounded_s_rank = round_srank(s_rank),rec_last_mod_user = 'Ticket_5098' where element_subnational_id=(select element_subnational_id from element_subnational where subnation_id=30 and element_national_id=949761);</v>
      </c>
      <c r="AF51" s="5" t="str">
        <f t="shared" si="8"/>
        <v>update element_subnational set s_element_internal_notes = NULL, rec_last_mod_user = 'Ticet_5098' where element_subnational_id=(select element_subnational_id from element_subnational where subnation_id=30 and element_national_id=949761);</v>
      </c>
    </row>
    <row r="52" spans="1:32" ht="15" customHeight="1">
      <c r="A52" s="7">
        <v>33</v>
      </c>
      <c r="B52">
        <v>834342</v>
      </c>
      <c r="C52">
        <v>949761</v>
      </c>
      <c r="D52">
        <v>215055</v>
      </c>
      <c r="E52" t="s">
        <v>295</v>
      </c>
      <c r="F52" t="s">
        <v>296</v>
      </c>
      <c r="G52" t="s">
        <v>298</v>
      </c>
      <c r="H52" t="s">
        <v>49</v>
      </c>
      <c r="I52">
        <v>1</v>
      </c>
      <c r="J52">
        <v>506944</v>
      </c>
      <c r="K52">
        <v>2</v>
      </c>
      <c r="L52" s="5">
        <v>1</v>
      </c>
      <c r="M52" s="5">
        <v>1</v>
      </c>
      <c r="N52" s="5">
        <v>3</v>
      </c>
      <c r="O52" t="s">
        <v>298</v>
      </c>
      <c r="P52" t="s">
        <v>301</v>
      </c>
      <c r="Q52" t="s">
        <v>234</v>
      </c>
      <c r="R52" t="s">
        <v>297</v>
      </c>
      <c r="S52" t="s">
        <v>294</v>
      </c>
      <c r="T52">
        <v>225</v>
      </c>
      <c r="U52" t="s">
        <v>204</v>
      </c>
      <c r="V52" s="7" t="s">
        <v>112</v>
      </c>
      <c r="X52" s="7" t="str">
        <f t="shared" si="0"/>
        <v xml:space="preserve">insert into element_subnational (element_subnational_id, element_national_id, subnation_id, sname_id, s_rank, s_rank_change_date, </v>
      </c>
      <c r="Y52" s="7" t="str">
        <f t="shared" si="1"/>
        <v>s_element_internal_notes, d_maintained_by_status_id, distribution_reference_id) values (getnextseq('ELEMENT_SUBNATIONAL'), 949761,33,215055,'SNA', SYSDATE,'NULL',1,506944);</v>
      </c>
      <c r="Z52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949761,33,215055,'SNA', SYSDATE,'NULL',1,506944);</v>
      </c>
      <c r="AA52" s="5" t="str">
        <f t="shared" si="3"/>
        <v>insert into taxon_subnational (element_subnational_id,hybrid_ind) values ((select element_subnational_id from element_subnational where subnation_id=33 and element_national_id=949761),'N');</v>
      </c>
      <c r="AB52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52" s="5" t="str">
        <f t="shared" si="5"/>
        <v>, (select element_subnational_id from element_subnational where subnation_id=33 and element_national_id=949761),2,1,1,3,NULL,'Ticket_5098');</v>
      </c>
      <c r="AD52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subnation_id=33 and element_national_id=949761),2,1,1,3,NULL,'Ticket_5098');</v>
      </c>
      <c r="AE52" s="5" t="str">
        <f t="shared" si="7"/>
        <v>update element_subnational set rounded_s_rank = round_srank(s_rank),rec_last_mod_user = 'Ticket_5098' where element_subnational_id=(select element_subnational_id from element_subnational where subnation_id=33 and element_national_id=949761);</v>
      </c>
      <c r="AF52" s="5" t="str">
        <f t="shared" si="8"/>
        <v>update element_subnational set s_element_internal_notes = NULL, rec_last_mod_user = 'Ticet_5098' where element_subnational_id=(select element_subnational_id from element_subnational where subnation_id=33 and element_national_id=949761);</v>
      </c>
    </row>
    <row r="53" spans="1:32" ht="15" customHeight="1">
      <c r="A53" s="7">
        <v>36</v>
      </c>
      <c r="B53">
        <v>834342</v>
      </c>
      <c r="C53">
        <v>949761</v>
      </c>
      <c r="D53">
        <v>215055</v>
      </c>
      <c r="E53" t="s">
        <v>295</v>
      </c>
      <c r="F53" t="s">
        <v>296</v>
      </c>
      <c r="G53" t="s">
        <v>298</v>
      </c>
      <c r="H53" t="s">
        <v>49</v>
      </c>
      <c r="I53">
        <v>1</v>
      </c>
      <c r="J53">
        <v>506944</v>
      </c>
      <c r="K53">
        <v>2</v>
      </c>
      <c r="L53" s="5">
        <v>1</v>
      </c>
      <c r="M53" s="5">
        <v>1</v>
      </c>
      <c r="N53" s="5">
        <v>3</v>
      </c>
      <c r="O53" t="s">
        <v>298</v>
      </c>
      <c r="P53" t="s">
        <v>301</v>
      </c>
      <c r="Q53" t="s">
        <v>234</v>
      </c>
      <c r="R53" t="s">
        <v>297</v>
      </c>
      <c r="S53" t="s">
        <v>294</v>
      </c>
      <c r="T53">
        <v>225</v>
      </c>
      <c r="U53" t="s">
        <v>204</v>
      </c>
      <c r="V53" s="7" t="s">
        <v>118</v>
      </c>
      <c r="X53" s="7" t="str">
        <f t="shared" si="0"/>
        <v xml:space="preserve">insert into element_subnational (element_subnational_id, element_national_id, subnation_id, sname_id, s_rank, s_rank_change_date, </v>
      </c>
      <c r="Y53" s="7" t="str">
        <f t="shared" si="1"/>
        <v>s_element_internal_notes, d_maintained_by_status_id, distribution_reference_id) values (getnextseq('ELEMENT_SUBNATIONAL'), 949761,36,215055,'SNA', SYSDATE,'NULL',1,506944);</v>
      </c>
      <c r="Z53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949761,36,215055,'SNA', SYSDATE,'NULL',1,506944);</v>
      </c>
      <c r="AA53" s="5" t="str">
        <f t="shared" si="3"/>
        <v>insert into taxon_subnational (element_subnational_id,hybrid_ind) values ((select element_subnational_id from element_subnational where subnation_id=36 and element_national_id=949761),'N');</v>
      </c>
      <c r="AB53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53" s="5" t="str">
        <f t="shared" si="5"/>
        <v>, (select element_subnational_id from element_subnational where subnation_id=36 and element_national_id=949761),2,1,1,3,NULL,'Ticket_5098');</v>
      </c>
      <c r="AD53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subnation_id=36 and element_national_id=949761),2,1,1,3,NULL,'Ticket_5098');</v>
      </c>
      <c r="AE53" s="5" t="str">
        <f t="shared" si="7"/>
        <v>update element_subnational set rounded_s_rank = round_srank(s_rank),rec_last_mod_user = 'Ticket_5098' where element_subnational_id=(select element_subnational_id from element_subnational where subnation_id=36 and element_national_id=949761);</v>
      </c>
      <c r="AF53" s="5" t="str">
        <f t="shared" si="8"/>
        <v>update element_subnational set s_element_internal_notes = NULL, rec_last_mod_user = 'Ticet_5098' where element_subnational_id=(select element_subnational_id from element_subnational where subnation_id=36 and element_national_id=949761);</v>
      </c>
    </row>
    <row r="54" spans="1:32" ht="15" customHeight="1">
      <c r="A54" s="7">
        <v>38</v>
      </c>
      <c r="B54">
        <v>834342</v>
      </c>
      <c r="C54">
        <v>949761</v>
      </c>
      <c r="D54">
        <v>215055</v>
      </c>
      <c r="E54" t="s">
        <v>295</v>
      </c>
      <c r="F54" t="s">
        <v>296</v>
      </c>
      <c r="G54" t="s">
        <v>298</v>
      </c>
      <c r="H54" t="s">
        <v>49</v>
      </c>
      <c r="I54">
        <v>1</v>
      </c>
      <c r="J54">
        <v>506944</v>
      </c>
      <c r="K54">
        <v>2</v>
      </c>
      <c r="L54" s="5">
        <v>1</v>
      </c>
      <c r="M54" s="5">
        <v>1</v>
      </c>
      <c r="N54" s="5">
        <v>3</v>
      </c>
      <c r="O54" t="s">
        <v>298</v>
      </c>
      <c r="P54" t="s">
        <v>301</v>
      </c>
      <c r="Q54" t="s">
        <v>234</v>
      </c>
      <c r="R54" t="s">
        <v>297</v>
      </c>
      <c r="S54" t="s">
        <v>294</v>
      </c>
      <c r="T54">
        <v>225</v>
      </c>
      <c r="U54" t="s">
        <v>204</v>
      </c>
      <c r="V54" s="7" t="s">
        <v>122</v>
      </c>
      <c r="X54" s="7" t="str">
        <f t="shared" si="0"/>
        <v xml:space="preserve">insert into element_subnational (element_subnational_id, element_national_id, subnation_id, sname_id, s_rank, s_rank_change_date, </v>
      </c>
      <c r="Y54" s="7" t="str">
        <f t="shared" si="1"/>
        <v>s_element_internal_notes, d_maintained_by_status_id, distribution_reference_id) values (getnextseq('ELEMENT_SUBNATIONAL'), 949761,38,215055,'SNA', SYSDATE,'NULL',1,506944);</v>
      </c>
      <c r="Z54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949761,38,215055,'SNA', SYSDATE,'NULL',1,506944);</v>
      </c>
      <c r="AA54" s="5" t="str">
        <f t="shared" si="3"/>
        <v>insert into taxon_subnational (element_subnational_id,hybrid_ind) values ((select element_subnational_id from element_subnational where subnation_id=38 and element_national_id=949761),'N');</v>
      </c>
      <c r="AB54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54" s="5" t="str">
        <f t="shared" si="5"/>
        <v>, (select element_subnational_id from element_subnational where subnation_id=38 and element_national_id=949761),2,1,1,3,NULL,'Ticket_5098');</v>
      </c>
      <c r="AD54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subnation_id=38 and element_national_id=949761),2,1,1,3,NULL,'Ticket_5098');</v>
      </c>
      <c r="AE54" s="5" t="str">
        <f t="shared" si="7"/>
        <v>update element_subnational set rounded_s_rank = round_srank(s_rank),rec_last_mod_user = 'Ticket_5098' where element_subnational_id=(select element_subnational_id from element_subnational where subnation_id=38 and element_national_id=949761);</v>
      </c>
      <c r="AF54" s="5" t="str">
        <f t="shared" si="8"/>
        <v>update element_subnational set s_element_internal_notes = NULL, rec_last_mod_user = 'Ticet_5098' where element_subnational_id=(select element_subnational_id from element_subnational where subnation_id=38 and element_national_id=949761);</v>
      </c>
    </row>
    <row r="55" spans="1:32" ht="15" customHeight="1">
      <c r="A55" s="7">
        <v>41</v>
      </c>
      <c r="B55">
        <v>834342</v>
      </c>
      <c r="C55">
        <v>949761</v>
      </c>
      <c r="D55">
        <v>215055</v>
      </c>
      <c r="E55" t="s">
        <v>295</v>
      </c>
      <c r="F55" t="s">
        <v>296</v>
      </c>
      <c r="G55" t="s">
        <v>298</v>
      </c>
      <c r="H55" t="s">
        <v>49</v>
      </c>
      <c r="I55">
        <v>1</v>
      </c>
      <c r="J55">
        <v>506944</v>
      </c>
      <c r="K55">
        <v>2</v>
      </c>
      <c r="L55" s="5">
        <v>1</v>
      </c>
      <c r="M55" s="5">
        <v>1</v>
      </c>
      <c r="N55" s="5">
        <v>3</v>
      </c>
      <c r="O55" t="s">
        <v>298</v>
      </c>
      <c r="P55" t="s">
        <v>301</v>
      </c>
      <c r="Q55" t="s">
        <v>234</v>
      </c>
      <c r="R55" t="s">
        <v>297</v>
      </c>
      <c r="S55" t="s">
        <v>294</v>
      </c>
      <c r="T55">
        <v>225</v>
      </c>
      <c r="U55" t="s">
        <v>204</v>
      </c>
      <c r="V55" s="7" t="s">
        <v>128</v>
      </c>
      <c r="X55" s="7" t="str">
        <f t="shared" si="0"/>
        <v xml:space="preserve">insert into element_subnational (element_subnational_id, element_national_id, subnation_id, sname_id, s_rank, s_rank_change_date, </v>
      </c>
      <c r="Y55" s="7" t="str">
        <f t="shared" si="1"/>
        <v>s_element_internal_notes, d_maintained_by_status_id, distribution_reference_id) values (getnextseq('ELEMENT_SUBNATIONAL'), 949761,41,215055,'SNA', SYSDATE,'NULL',1,506944);</v>
      </c>
      <c r="Z55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949761,41,215055,'SNA', SYSDATE,'NULL',1,506944);</v>
      </c>
      <c r="AA55" s="5" t="str">
        <f t="shared" si="3"/>
        <v>insert into taxon_subnational (element_subnational_id,hybrid_ind) values ((select element_subnational_id from element_subnational where subnation_id=41 and element_national_id=949761),'N');</v>
      </c>
      <c r="AB55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55" s="5" t="str">
        <f t="shared" si="5"/>
        <v>, (select element_subnational_id from element_subnational where subnation_id=41 and element_national_id=949761),2,1,1,3,NULL,'Ticket_5098');</v>
      </c>
      <c r="AD55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subnation_id=41 and element_national_id=949761),2,1,1,3,NULL,'Ticket_5098');</v>
      </c>
      <c r="AE55" s="5" t="str">
        <f t="shared" si="7"/>
        <v>update element_subnational set rounded_s_rank = round_srank(s_rank),rec_last_mod_user = 'Ticket_5098' where element_subnational_id=(select element_subnational_id from element_subnational where subnation_id=41 and element_national_id=949761);</v>
      </c>
      <c r="AF55" s="5" t="str">
        <f t="shared" si="8"/>
        <v>update element_subnational set s_element_internal_notes = NULL, rec_last_mod_user = 'Ticet_5098' where element_subnational_id=(select element_subnational_id from element_subnational where subnation_id=41 and element_national_id=949761);</v>
      </c>
    </row>
    <row r="56" spans="1:32" ht="15" customHeight="1">
      <c r="A56" s="7">
        <v>34</v>
      </c>
      <c r="B56">
        <v>834342</v>
      </c>
      <c r="C56">
        <v>949761</v>
      </c>
      <c r="D56">
        <v>215055</v>
      </c>
      <c r="E56" t="s">
        <v>295</v>
      </c>
      <c r="F56" t="s">
        <v>296</v>
      </c>
      <c r="G56" t="s">
        <v>298</v>
      </c>
      <c r="H56" t="s">
        <v>49</v>
      </c>
      <c r="I56">
        <v>1</v>
      </c>
      <c r="J56">
        <v>506944</v>
      </c>
      <c r="K56">
        <v>2</v>
      </c>
      <c r="L56" s="5">
        <v>1</v>
      </c>
      <c r="M56" s="5">
        <v>1</v>
      </c>
      <c r="N56" s="5">
        <v>3</v>
      </c>
      <c r="O56" t="s">
        <v>298</v>
      </c>
      <c r="P56" t="s">
        <v>301</v>
      </c>
      <c r="Q56" t="s">
        <v>234</v>
      </c>
      <c r="R56" t="s">
        <v>297</v>
      </c>
      <c r="S56" t="s">
        <v>294</v>
      </c>
      <c r="T56">
        <v>225</v>
      </c>
      <c r="U56" t="s">
        <v>204</v>
      </c>
      <c r="V56" s="7" t="s">
        <v>114</v>
      </c>
      <c r="X56" s="7" t="str">
        <f t="shared" si="0"/>
        <v xml:space="preserve">insert into element_subnational (element_subnational_id, element_national_id, subnation_id, sname_id, s_rank, s_rank_change_date, </v>
      </c>
      <c r="Y56" s="7" t="str">
        <f t="shared" si="1"/>
        <v>s_element_internal_notes, d_maintained_by_status_id, distribution_reference_id) values (getnextseq('ELEMENT_SUBNATIONAL'), 949761,34,215055,'SNA', SYSDATE,'NULL',1,506944);</v>
      </c>
      <c r="Z56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949761,34,215055,'SNA', SYSDATE,'NULL',1,506944);</v>
      </c>
      <c r="AA56" s="5" t="str">
        <f t="shared" si="3"/>
        <v>insert into taxon_subnational (element_subnational_id,hybrid_ind) values ((select element_subnational_id from element_subnational where subnation_id=34 and element_national_id=949761),'N');</v>
      </c>
      <c r="AB56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56" s="5" t="str">
        <f t="shared" si="5"/>
        <v>, (select element_subnational_id from element_subnational where subnation_id=34 and element_national_id=949761),2,1,1,3,NULL,'Ticket_5098');</v>
      </c>
      <c r="AD56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subnation_id=34 and element_national_id=949761),2,1,1,3,NULL,'Ticket_5098');</v>
      </c>
      <c r="AE56" s="5" t="str">
        <f t="shared" si="7"/>
        <v>update element_subnational set rounded_s_rank = round_srank(s_rank),rec_last_mod_user = 'Ticket_5098' where element_subnational_id=(select element_subnational_id from element_subnational where subnation_id=34 and element_national_id=949761);</v>
      </c>
      <c r="AF56" s="5" t="str">
        <f t="shared" si="8"/>
        <v>update element_subnational set s_element_internal_notes = NULL, rec_last_mod_user = 'Ticet_5098' where element_subnational_id=(select element_subnational_id from element_subnational where subnation_id=34 and element_national_id=949761);</v>
      </c>
    </row>
    <row r="57" spans="1:32" ht="15" customHeight="1">
      <c r="A57" s="7">
        <v>35</v>
      </c>
      <c r="B57">
        <v>834342</v>
      </c>
      <c r="C57">
        <v>949761</v>
      </c>
      <c r="D57">
        <v>215055</v>
      </c>
      <c r="E57" t="s">
        <v>295</v>
      </c>
      <c r="F57" t="s">
        <v>296</v>
      </c>
      <c r="G57" t="s">
        <v>298</v>
      </c>
      <c r="H57" t="s">
        <v>49</v>
      </c>
      <c r="I57">
        <v>1</v>
      </c>
      <c r="J57">
        <v>506944</v>
      </c>
      <c r="K57">
        <v>2</v>
      </c>
      <c r="L57" s="5">
        <v>1</v>
      </c>
      <c r="M57" s="5">
        <v>1</v>
      </c>
      <c r="N57" s="5">
        <v>3</v>
      </c>
      <c r="O57" t="s">
        <v>298</v>
      </c>
      <c r="P57" t="s">
        <v>301</v>
      </c>
      <c r="Q57" t="s">
        <v>234</v>
      </c>
      <c r="R57" t="s">
        <v>297</v>
      </c>
      <c r="S57" t="s">
        <v>294</v>
      </c>
      <c r="T57">
        <v>225</v>
      </c>
      <c r="U57" t="s">
        <v>204</v>
      </c>
      <c r="V57" s="7" t="s">
        <v>116</v>
      </c>
      <c r="X57" s="7" t="str">
        <f t="shared" si="0"/>
        <v xml:space="preserve">insert into element_subnational (element_subnational_id, element_national_id, subnation_id, sname_id, s_rank, s_rank_change_date, </v>
      </c>
      <c r="Y57" s="7" t="str">
        <f t="shared" si="1"/>
        <v>s_element_internal_notes, d_maintained_by_status_id, distribution_reference_id) values (getnextseq('ELEMENT_SUBNATIONAL'), 949761,35,215055,'SNA', SYSDATE,'NULL',1,506944);</v>
      </c>
      <c r="Z57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949761,35,215055,'SNA', SYSDATE,'NULL',1,506944);</v>
      </c>
      <c r="AA57" s="5" t="str">
        <f t="shared" si="3"/>
        <v>insert into taxon_subnational (element_subnational_id,hybrid_ind) values ((select element_subnational_id from element_subnational where subnation_id=35 and element_national_id=949761),'N');</v>
      </c>
      <c r="AB57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57" s="5" t="str">
        <f t="shared" si="5"/>
        <v>, (select element_subnational_id from element_subnational where subnation_id=35 and element_national_id=949761),2,1,1,3,NULL,'Ticket_5098');</v>
      </c>
      <c r="AD57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subnation_id=35 and element_national_id=949761),2,1,1,3,NULL,'Ticket_5098');</v>
      </c>
      <c r="AE57" s="5" t="str">
        <f t="shared" si="7"/>
        <v>update element_subnational set rounded_s_rank = round_srank(s_rank),rec_last_mod_user = 'Ticket_5098' where element_subnational_id=(select element_subnational_id from element_subnational where subnation_id=35 and element_national_id=949761);</v>
      </c>
      <c r="AF57" s="5" t="str">
        <f t="shared" si="8"/>
        <v>update element_subnational set s_element_internal_notes = NULL, rec_last_mod_user = 'Ticet_5098' where element_subnational_id=(select element_subnational_id from element_subnational where subnation_id=35 and element_national_id=949761);</v>
      </c>
    </row>
    <row r="58" spans="1:32" ht="15" customHeight="1">
      <c r="A58" s="7">
        <v>45</v>
      </c>
      <c r="B58">
        <v>834342</v>
      </c>
      <c r="C58">
        <v>949761</v>
      </c>
      <c r="D58">
        <v>215055</v>
      </c>
      <c r="E58" t="s">
        <v>295</v>
      </c>
      <c r="F58" t="s">
        <v>296</v>
      </c>
      <c r="G58" t="s">
        <v>298</v>
      </c>
      <c r="H58" t="s">
        <v>49</v>
      </c>
      <c r="I58">
        <v>1</v>
      </c>
      <c r="J58">
        <v>506944</v>
      </c>
      <c r="K58">
        <v>2</v>
      </c>
      <c r="L58" s="5">
        <v>1</v>
      </c>
      <c r="M58" s="5">
        <v>1</v>
      </c>
      <c r="N58" s="5">
        <v>3</v>
      </c>
      <c r="O58" t="s">
        <v>298</v>
      </c>
      <c r="P58" t="s">
        <v>301</v>
      </c>
      <c r="Q58" t="s">
        <v>234</v>
      </c>
      <c r="R58" t="s">
        <v>297</v>
      </c>
      <c r="S58" t="s">
        <v>294</v>
      </c>
      <c r="T58">
        <v>225</v>
      </c>
      <c r="U58" t="s">
        <v>204</v>
      </c>
      <c r="V58" s="7" t="s">
        <v>136</v>
      </c>
      <c r="X58" s="7" t="str">
        <f t="shared" si="0"/>
        <v xml:space="preserve">insert into element_subnational (element_subnational_id, element_national_id, subnation_id, sname_id, s_rank, s_rank_change_date, </v>
      </c>
      <c r="Y58" s="7" t="str">
        <f t="shared" si="1"/>
        <v>s_element_internal_notes, d_maintained_by_status_id, distribution_reference_id) values (getnextseq('ELEMENT_SUBNATIONAL'), 949761,45,215055,'SNA', SYSDATE,'NULL',1,506944);</v>
      </c>
      <c r="Z58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949761,45,215055,'SNA', SYSDATE,'NULL',1,506944);</v>
      </c>
      <c r="AA58" s="5" t="str">
        <f t="shared" si="3"/>
        <v>insert into taxon_subnational (element_subnational_id,hybrid_ind) values ((select element_subnational_id from element_subnational where subnation_id=45 and element_national_id=949761),'N');</v>
      </c>
      <c r="AB58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58" s="5" t="str">
        <f t="shared" si="5"/>
        <v>, (select element_subnational_id from element_subnational where subnation_id=45 and element_national_id=949761),2,1,1,3,NULL,'Ticket_5098');</v>
      </c>
      <c r="AD58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subnation_id=45 and element_national_id=949761),2,1,1,3,NULL,'Ticket_5098');</v>
      </c>
      <c r="AE58" s="5" t="str">
        <f t="shared" si="7"/>
        <v>update element_subnational set rounded_s_rank = round_srank(s_rank),rec_last_mod_user = 'Ticket_5098' where element_subnational_id=(select element_subnational_id from element_subnational where subnation_id=45 and element_national_id=949761);</v>
      </c>
      <c r="AF58" s="5" t="str">
        <f t="shared" si="8"/>
        <v>update element_subnational set s_element_internal_notes = NULL, rec_last_mod_user = 'Ticet_5098' where element_subnational_id=(select element_subnational_id from element_subnational where subnation_id=45 and element_national_id=949761);</v>
      </c>
    </row>
    <row r="59" spans="1:32" ht="15" customHeight="1">
      <c r="A59" s="7">
        <v>47</v>
      </c>
      <c r="B59">
        <v>834342</v>
      </c>
      <c r="C59">
        <v>949761</v>
      </c>
      <c r="D59">
        <v>215055</v>
      </c>
      <c r="E59" t="s">
        <v>295</v>
      </c>
      <c r="F59" t="s">
        <v>296</v>
      </c>
      <c r="G59" t="s">
        <v>298</v>
      </c>
      <c r="H59" t="s">
        <v>49</v>
      </c>
      <c r="I59">
        <v>1</v>
      </c>
      <c r="J59">
        <v>506944</v>
      </c>
      <c r="K59">
        <v>2</v>
      </c>
      <c r="L59" s="5">
        <v>1</v>
      </c>
      <c r="M59" s="5">
        <v>1</v>
      </c>
      <c r="N59" s="5">
        <v>3</v>
      </c>
      <c r="O59" t="s">
        <v>298</v>
      </c>
      <c r="P59" t="s">
        <v>301</v>
      </c>
      <c r="Q59" t="s">
        <v>234</v>
      </c>
      <c r="R59" t="s">
        <v>297</v>
      </c>
      <c r="S59" t="s">
        <v>294</v>
      </c>
      <c r="T59">
        <v>225</v>
      </c>
      <c r="U59" t="s">
        <v>204</v>
      </c>
      <c r="V59" s="7" t="s">
        <v>138</v>
      </c>
      <c r="X59" s="7" t="str">
        <f t="shared" si="0"/>
        <v xml:space="preserve">insert into element_subnational (element_subnational_id, element_national_id, subnation_id, sname_id, s_rank, s_rank_change_date, </v>
      </c>
      <c r="Y59" s="7" t="str">
        <f t="shared" si="1"/>
        <v>s_element_internal_notes, d_maintained_by_status_id, distribution_reference_id) values (getnextseq('ELEMENT_SUBNATIONAL'), 949761,47,215055,'SNA', SYSDATE,'NULL',1,506944);</v>
      </c>
      <c r="Z59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949761,47,215055,'SNA', SYSDATE,'NULL',1,506944);</v>
      </c>
      <c r="AA59" s="5" t="str">
        <f t="shared" si="3"/>
        <v>insert into taxon_subnational (element_subnational_id,hybrid_ind) values ((select element_subnational_id from element_subnational where subnation_id=47 and element_national_id=949761),'N');</v>
      </c>
      <c r="AB59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59" s="5" t="str">
        <f t="shared" si="5"/>
        <v>, (select element_subnational_id from element_subnational where subnation_id=47 and element_national_id=949761),2,1,1,3,NULL,'Ticket_5098');</v>
      </c>
      <c r="AD59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subnation_id=47 and element_national_id=949761),2,1,1,3,NULL,'Ticket_5098');</v>
      </c>
      <c r="AE59" s="5" t="str">
        <f t="shared" si="7"/>
        <v>update element_subnational set rounded_s_rank = round_srank(s_rank),rec_last_mod_user = 'Ticket_5098' where element_subnational_id=(select element_subnational_id from element_subnational where subnation_id=47 and element_national_id=949761);</v>
      </c>
      <c r="AF59" s="5" t="str">
        <f t="shared" si="8"/>
        <v>update element_subnational set s_element_internal_notes = NULL, rec_last_mod_user = 'Ticet_5098' where element_subnational_id=(select element_subnational_id from element_subnational where subnation_id=47 and element_national_id=949761);</v>
      </c>
    </row>
    <row r="60" spans="1:32" ht="15" customHeight="1">
      <c r="A60" s="7">
        <v>49</v>
      </c>
      <c r="B60">
        <v>834342</v>
      </c>
      <c r="C60">
        <v>949761</v>
      </c>
      <c r="D60">
        <v>215055</v>
      </c>
      <c r="E60" t="s">
        <v>295</v>
      </c>
      <c r="F60" t="s">
        <v>296</v>
      </c>
      <c r="G60" t="s">
        <v>298</v>
      </c>
      <c r="H60" t="s">
        <v>49</v>
      </c>
      <c r="I60">
        <v>1</v>
      </c>
      <c r="J60">
        <v>506944</v>
      </c>
      <c r="K60">
        <v>2</v>
      </c>
      <c r="L60" s="5">
        <v>1</v>
      </c>
      <c r="M60" s="5">
        <v>1</v>
      </c>
      <c r="N60" s="5">
        <v>3</v>
      </c>
      <c r="O60" t="s">
        <v>298</v>
      </c>
      <c r="P60" t="s">
        <v>301</v>
      </c>
      <c r="Q60" t="s">
        <v>234</v>
      </c>
      <c r="R60" t="s">
        <v>297</v>
      </c>
      <c r="S60" t="s">
        <v>294</v>
      </c>
      <c r="T60">
        <v>225</v>
      </c>
      <c r="U60" t="s">
        <v>204</v>
      </c>
      <c r="V60" s="7" t="s">
        <v>142</v>
      </c>
      <c r="X60" s="7" t="str">
        <f t="shared" si="0"/>
        <v xml:space="preserve">insert into element_subnational (element_subnational_id, element_national_id, subnation_id, sname_id, s_rank, s_rank_change_date, </v>
      </c>
      <c r="Y60" s="7" t="str">
        <f t="shared" si="1"/>
        <v>s_element_internal_notes, d_maintained_by_status_id, distribution_reference_id) values (getnextseq('ELEMENT_SUBNATIONAL'), 949761,49,215055,'SNA', SYSDATE,'NULL',1,506944);</v>
      </c>
      <c r="Z60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949761,49,215055,'SNA', SYSDATE,'NULL',1,506944);</v>
      </c>
      <c r="AA60" s="5" t="str">
        <f t="shared" si="3"/>
        <v>insert into taxon_subnational (element_subnational_id,hybrid_ind) values ((select element_subnational_id from element_subnational where subnation_id=49 and element_national_id=949761),'N');</v>
      </c>
      <c r="AB60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60" s="5" t="str">
        <f t="shared" si="5"/>
        <v>, (select element_subnational_id from element_subnational where subnation_id=49 and element_national_id=949761),2,1,1,3,NULL,'Ticket_5098');</v>
      </c>
      <c r="AD60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subnation_id=49 and element_national_id=949761),2,1,1,3,NULL,'Ticket_5098');</v>
      </c>
      <c r="AE60" s="5" t="str">
        <f t="shared" si="7"/>
        <v>update element_subnational set rounded_s_rank = round_srank(s_rank),rec_last_mod_user = 'Ticket_5098' where element_subnational_id=(select element_subnational_id from element_subnational where subnation_id=49 and element_national_id=949761);</v>
      </c>
      <c r="AF60" s="5" t="str">
        <f t="shared" si="8"/>
        <v>update element_subnational set s_element_internal_notes = NULL, rec_last_mod_user = 'Ticet_5098' where element_subnational_id=(select element_subnational_id from element_subnational where subnation_id=49 and element_national_id=949761);</v>
      </c>
    </row>
    <row r="61" spans="1:32" ht="15" customHeight="1">
      <c r="A61" s="7">
        <v>55</v>
      </c>
      <c r="B61">
        <v>834342</v>
      </c>
      <c r="C61">
        <v>949761</v>
      </c>
      <c r="D61">
        <v>215055</v>
      </c>
      <c r="E61" t="s">
        <v>295</v>
      </c>
      <c r="F61" t="s">
        <v>296</v>
      </c>
      <c r="G61" t="s">
        <v>298</v>
      </c>
      <c r="H61" t="s">
        <v>49</v>
      </c>
      <c r="I61">
        <v>1</v>
      </c>
      <c r="J61">
        <v>506944</v>
      </c>
      <c r="K61">
        <v>2</v>
      </c>
      <c r="L61" s="5">
        <v>1</v>
      </c>
      <c r="M61" s="5">
        <v>1</v>
      </c>
      <c r="N61" s="5">
        <v>3</v>
      </c>
      <c r="O61" t="s">
        <v>298</v>
      </c>
      <c r="P61" t="s">
        <v>301</v>
      </c>
      <c r="Q61" t="s">
        <v>234</v>
      </c>
      <c r="R61" t="s">
        <v>297</v>
      </c>
      <c r="S61" t="s">
        <v>294</v>
      </c>
      <c r="T61">
        <v>225</v>
      </c>
      <c r="U61" t="s">
        <v>204</v>
      </c>
      <c r="V61" s="7" t="s">
        <v>152</v>
      </c>
      <c r="X61" s="7" t="str">
        <f t="shared" si="0"/>
        <v xml:space="preserve">insert into element_subnational (element_subnational_id, element_national_id, subnation_id, sname_id, s_rank, s_rank_change_date, </v>
      </c>
      <c r="Y61" s="7" t="str">
        <f t="shared" si="1"/>
        <v>s_element_internal_notes, d_maintained_by_status_id, distribution_reference_id) values (getnextseq('ELEMENT_SUBNATIONAL'), 949761,55,215055,'SNA', SYSDATE,'NULL',1,506944);</v>
      </c>
      <c r="Z61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949761,55,215055,'SNA', SYSDATE,'NULL',1,506944);</v>
      </c>
      <c r="AA61" s="5" t="str">
        <f t="shared" si="3"/>
        <v>insert into taxon_subnational (element_subnational_id,hybrid_ind) values ((select element_subnational_id from element_subnational where subnation_id=55 and element_national_id=949761),'N');</v>
      </c>
      <c r="AB61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61" s="5" t="str">
        <f t="shared" si="5"/>
        <v>, (select element_subnational_id from element_subnational where subnation_id=55 and element_national_id=949761),2,1,1,3,NULL,'Ticket_5098');</v>
      </c>
      <c r="AD61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subnation_id=55 and element_national_id=949761),2,1,1,3,NULL,'Ticket_5098');</v>
      </c>
      <c r="AE61" s="5" t="str">
        <f t="shared" si="7"/>
        <v>update element_subnational set rounded_s_rank = round_srank(s_rank),rec_last_mod_user = 'Ticket_5098' where element_subnational_id=(select element_subnational_id from element_subnational where subnation_id=55 and element_national_id=949761);</v>
      </c>
      <c r="AF61" s="5" t="str">
        <f t="shared" si="8"/>
        <v>update element_subnational set s_element_internal_notes = NULL, rec_last_mod_user = 'Ticet_5098' where element_subnational_id=(select element_subnational_id from element_subnational where subnation_id=55 and element_national_id=949761);</v>
      </c>
    </row>
    <row r="62" spans="1:32" ht="15" customHeight="1">
      <c r="A62" s="7">
        <v>53</v>
      </c>
      <c r="B62">
        <v>834342</v>
      </c>
      <c r="C62">
        <v>949761</v>
      </c>
      <c r="D62">
        <v>215055</v>
      </c>
      <c r="E62" t="s">
        <v>295</v>
      </c>
      <c r="F62" t="s">
        <v>296</v>
      </c>
      <c r="G62" t="s">
        <v>298</v>
      </c>
      <c r="H62" t="s">
        <v>49</v>
      </c>
      <c r="I62">
        <v>1</v>
      </c>
      <c r="J62">
        <v>506944</v>
      </c>
      <c r="K62">
        <v>2</v>
      </c>
      <c r="L62" s="5">
        <v>1</v>
      </c>
      <c r="M62" s="5">
        <v>1</v>
      </c>
      <c r="N62" s="5">
        <v>3</v>
      </c>
      <c r="O62" t="s">
        <v>298</v>
      </c>
      <c r="P62" t="s">
        <v>301</v>
      </c>
      <c r="Q62" t="s">
        <v>234</v>
      </c>
      <c r="R62" t="s">
        <v>297</v>
      </c>
      <c r="S62" t="s">
        <v>294</v>
      </c>
      <c r="T62">
        <v>225</v>
      </c>
      <c r="U62" t="s">
        <v>204</v>
      </c>
      <c r="V62" s="7" t="s">
        <v>150</v>
      </c>
      <c r="X62" s="7" t="str">
        <f t="shared" si="0"/>
        <v xml:space="preserve">insert into element_subnational (element_subnational_id, element_national_id, subnation_id, sname_id, s_rank, s_rank_change_date, </v>
      </c>
      <c r="Y62" s="7" t="str">
        <f t="shared" si="1"/>
        <v>s_element_internal_notes, d_maintained_by_status_id, distribution_reference_id) values (getnextseq('ELEMENT_SUBNATIONAL'), 949761,53,215055,'SNA', SYSDATE,'NULL',1,506944);</v>
      </c>
      <c r="Z62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949761,53,215055,'SNA', SYSDATE,'NULL',1,506944);</v>
      </c>
      <c r="AA62" s="5" t="str">
        <f t="shared" si="3"/>
        <v>insert into taxon_subnational (element_subnational_id,hybrid_ind) values ((select element_subnational_id from element_subnational where subnation_id=53 and element_national_id=949761),'N');</v>
      </c>
      <c r="AB62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62" s="5" t="str">
        <f t="shared" si="5"/>
        <v>, (select element_subnational_id from element_subnational where subnation_id=53 and element_national_id=949761),2,1,1,3,NULL,'Ticket_5098');</v>
      </c>
      <c r="AD62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subnation_id=53 and element_national_id=949761),2,1,1,3,NULL,'Ticket_5098');</v>
      </c>
      <c r="AE62" s="5" t="str">
        <f t="shared" si="7"/>
        <v>update element_subnational set rounded_s_rank = round_srank(s_rank),rec_last_mod_user = 'Ticket_5098' where element_subnational_id=(select element_subnational_id from element_subnational where subnation_id=53 and element_national_id=949761);</v>
      </c>
      <c r="AF62" s="5" t="str">
        <f t="shared" si="8"/>
        <v>update element_subnational set s_element_internal_notes = NULL, rec_last_mod_user = 'Ticet_5098' where element_subnational_id=(select element_subnational_id from element_subnational where subnation_id=53 and element_national_id=949761);</v>
      </c>
    </row>
    <row r="63" spans="1:32" ht="15" customHeight="1">
      <c r="A63" s="7">
        <v>58</v>
      </c>
      <c r="B63">
        <v>834342</v>
      </c>
      <c r="C63">
        <v>949761</v>
      </c>
      <c r="D63">
        <v>215055</v>
      </c>
      <c r="E63" t="s">
        <v>295</v>
      </c>
      <c r="F63" t="s">
        <v>296</v>
      </c>
      <c r="G63" t="s">
        <v>298</v>
      </c>
      <c r="H63" t="s">
        <v>49</v>
      </c>
      <c r="I63">
        <v>1</v>
      </c>
      <c r="J63">
        <v>506944</v>
      </c>
      <c r="K63">
        <v>2</v>
      </c>
      <c r="L63" s="5">
        <v>1</v>
      </c>
      <c r="M63" s="5">
        <v>1</v>
      </c>
      <c r="N63" s="5">
        <v>3</v>
      </c>
      <c r="O63" t="s">
        <v>298</v>
      </c>
      <c r="P63" t="s">
        <v>301</v>
      </c>
      <c r="Q63" t="s">
        <v>234</v>
      </c>
      <c r="R63" t="s">
        <v>297</v>
      </c>
      <c r="S63" t="s">
        <v>294</v>
      </c>
      <c r="T63">
        <v>225</v>
      </c>
      <c r="U63" t="s">
        <v>204</v>
      </c>
      <c r="V63" s="7" t="s">
        <v>158</v>
      </c>
      <c r="X63" s="7" t="str">
        <f t="shared" si="0"/>
        <v xml:space="preserve">insert into element_subnational (element_subnational_id, element_national_id, subnation_id, sname_id, s_rank, s_rank_change_date, </v>
      </c>
      <c r="Y63" s="7" t="str">
        <f t="shared" si="1"/>
        <v>s_element_internal_notes, d_maintained_by_status_id, distribution_reference_id) values (getnextseq('ELEMENT_SUBNATIONAL'), 949761,58,215055,'SNA', SYSDATE,'NULL',1,506944);</v>
      </c>
      <c r="Z63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949761,58,215055,'SNA', SYSDATE,'NULL',1,506944);</v>
      </c>
      <c r="AA63" s="5" t="str">
        <f t="shared" si="3"/>
        <v>insert into taxon_subnational (element_subnational_id,hybrid_ind) values ((select element_subnational_id from element_subnational where subnation_id=58 and element_national_id=949761),'N');</v>
      </c>
      <c r="AB63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63" s="5" t="str">
        <f t="shared" si="5"/>
        <v>, (select element_subnational_id from element_subnational where subnation_id=58 and element_national_id=949761),2,1,1,3,NULL,'Ticket_5098');</v>
      </c>
      <c r="AD63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subnation_id=58 and element_national_id=949761),2,1,1,3,NULL,'Ticket_5098');</v>
      </c>
      <c r="AE63" s="5" t="str">
        <f t="shared" si="7"/>
        <v>update element_subnational set rounded_s_rank = round_srank(s_rank),rec_last_mod_user = 'Ticket_5098' where element_subnational_id=(select element_subnational_id from element_subnational where subnation_id=58 and element_national_id=949761);</v>
      </c>
      <c r="AF63" s="5" t="str">
        <f t="shared" si="8"/>
        <v>update element_subnational set s_element_internal_notes = NULL, rec_last_mod_user = 'Ticet_5098' where element_subnational_id=(select element_subnational_id from element_subnational where subnation_id=58 and element_national_id=949761);</v>
      </c>
    </row>
    <row r="64" spans="1:32" ht="15" customHeight="1">
      <c r="A64" s="7">
        <v>57</v>
      </c>
      <c r="B64">
        <v>834342</v>
      </c>
      <c r="C64">
        <v>949761</v>
      </c>
      <c r="D64">
        <v>215055</v>
      </c>
      <c r="E64" t="s">
        <v>295</v>
      </c>
      <c r="F64" t="s">
        <v>296</v>
      </c>
      <c r="G64" t="s">
        <v>298</v>
      </c>
      <c r="H64" t="s">
        <v>49</v>
      </c>
      <c r="I64">
        <v>1</v>
      </c>
      <c r="J64">
        <v>506944</v>
      </c>
      <c r="K64">
        <v>2</v>
      </c>
      <c r="L64" s="5">
        <v>1</v>
      </c>
      <c r="M64" s="5">
        <v>1</v>
      </c>
      <c r="N64" s="5">
        <v>3</v>
      </c>
      <c r="O64" t="s">
        <v>298</v>
      </c>
      <c r="P64" t="s">
        <v>301</v>
      </c>
      <c r="Q64" t="s">
        <v>234</v>
      </c>
      <c r="R64" t="s">
        <v>297</v>
      </c>
      <c r="S64" t="s">
        <v>294</v>
      </c>
      <c r="T64">
        <v>225</v>
      </c>
      <c r="U64" t="s">
        <v>204</v>
      </c>
      <c r="V64" s="7" t="s">
        <v>156</v>
      </c>
      <c r="X64" s="7" t="str">
        <f t="shared" si="0"/>
        <v xml:space="preserve">insert into element_subnational (element_subnational_id, element_national_id, subnation_id, sname_id, s_rank, s_rank_change_date, </v>
      </c>
      <c r="Y64" s="7" t="str">
        <f t="shared" si="1"/>
        <v>s_element_internal_notes, d_maintained_by_status_id, distribution_reference_id) values (getnextseq('ELEMENT_SUBNATIONAL'), 949761,57,215055,'SNA', SYSDATE,'NULL',1,506944);</v>
      </c>
      <c r="Z64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949761,57,215055,'SNA', SYSDATE,'NULL',1,506944);</v>
      </c>
      <c r="AA64" s="5" t="str">
        <f t="shared" si="3"/>
        <v>insert into taxon_subnational (element_subnational_id,hybrid_ind) values ((select element_subnational_id from element_subnational where subnation_id=57 and element_national_id=949761),'N');</v>
      </c>
      <c r="AB64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64" s="5" t="str">
        <f t="shared" si="5"/>
        <v>, (select element_subnational_id from element_subnational where subnation_id=57 and element_national_id=949761),2,1,1,3,NULL,'Ticket_5098');</v>
      </c>
      <c r="AD64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subnation_id=57 and element_national_id=949761),2,1,1,3,NULL,'Ticket_5098');</v>
      </c>
      <c r="AE64" s="5" t="str">
        <f t="shared" si="7"/>
        <v>update element_subnational set rounded_s_rank = round_srank(s_rank),rec_last_mod_user = 'Ticket_5098' where element_subnational_id=(select element_subnational_id from element_subnational where subnation_id=57 and element_national_id=949761);</v>
      </c>
      <c r="AF64" s="5" t="str">
        <f t="shared" si="8"/>
        <v>update element_subnational set s_element_internal_notes = NULL, rec_last_mod_user = 'Ticet_5098' where element_subnational_id=(select element_subnational_id from element_subnational where subnation_id=57 and element_national_id=949761);</v>
      </c>
    </row>
    <row r="65" spans="1:32" ht="15" customHeight="1">
      <c r="A65" s="7">
        <v>59</v>
      </c>
      <c r="B65">
        <v>834342</v>
      </c>
      <c r="C65">
        <v>949761</v>
      </c>
      <c r="D65">
        <v>215055</v>
      </c>
      <c r="E65" t="s">
        <v>295</v>
      </c>
      <c r="F65" t="s">
        <v>296</v>
      </c>
      <c r="G65" t="s">
        <v>298</v>
      </c>
      <c r="H65" t="s">
        <v>49</v>
      </c>
      <c r="I65">
        <v>1</v>
      </c>
      <c r="J65">
        <v>506944</v>
      </c>
      <c r="K65">
        <v>2</v>
      </c>
      <c r="L65" s="5">
        <v>1</v>
      </c>
      <c r="M65" s="5">
        <v>1</v>
      </c>
      <c r="N65" s="5">
        <v>3</v>
      </c>
      <c r="O65" t="s">
        <v>298</v>
      </c>
      <c r="P65" t="s">
        <v>301</v>
      </c>
      <c r="Q65" t="s">
        <v>234</v>
      </c>
      <c r="R65" t="s">
        <v>297</v>
      </c>
      <c r="S65" t="s">
        <v>294</v>
      </c>
      <c r="T65">
        <v>225</v>
      </c>
      <c r="U65" t="s">
        <v>204</v>
      </c>
      <c r="V65" s="7" t="s">
        <v>160</v>
      </c>
      <c r="X65" s="7" t="str">
        <f t="shared" si="0"/>
        <v xml:space="preserve">insert into element_subnational (element_subnational_id, element_national_id, subnation_id, sname_id, s_rank, s_rank_change_date, </v>
      </c>
      <c r="Y65" s="7" t="str">
        <f t="shared" si="1"/>
        <v>s_element_internal_notes, d_maintained_by_status_id, distribution_reference_id) values (getnextseq('ELEMENT_SUBNATIONAL'), 949761,59,215055,'SNA', SYSDATE,'NULL',1,506944);</v>
      </c>
      <c r="Z65" s="5" t="str">
        <f t="shared" si="2"/>
        <v>insert into element_subnational (element_subnational_id, element_national_id, subnation_id, sname_id, s_rank, s_rank_change_date, s_element_internal_notes, d_maintained_by_status_id, distribution_reference_id) values (getnextseq('ELEMENT_SUBNATIONAL'), 949761,59,215055,'SNA', SYSDATE,'NULL',1,506944);</v>
      </c>
      <c r="AA65" s="5" t="str">
        <f t="shared" si="3"/>
        <v>insert into taxon_subnational (element_subnational_id,hybrid_ind) values ((select element_subnational_id from element_subnational where subnation_id=59 and element_national_id=949761),'N');</v>
      </c>
      <c r="AB65" s="5" t="str">
        <f t="shared" si="4"/>
        <v>insert into taxon_subnatl_dist (taxon_subnatl_dist_id,element_subnational_id,d_origin_id,d_regularity_id,d_dist_confidence_id,d_curr_presence_absence_id, d_population_id, rec_create_user) values ((getnextseq('TAXON_SUBNATL_DIST'))</v>
      </c>
      <c r="AC65" s="5" t="str">
        <f t="shared" si="5"/>
        <v>, (select element_subnational_id from element_subnational where subnation_id=59 and element_national_id=949761),2,1,1,3,NULL,'Ticket_5098');</v>
      </c>
      <c r="AD65" s="5" t="str">
        <f t="shared" si="6"/>
        <v>insert into taxon_subnatl_dist (taxon_subnatl_dist_id,element_subnational_id,d_origin_id,d_regularity_id,d_dist_confidence_id,d_curr_presence_absence_id, d_population_id, rec_create_user) values ((getnextseq('TAXON_SUBNATL_DIST')), (select element_subnational_id from element_subnational where subnation_id=59 and element_national_id=949761),2,1,1,3,NULL,'Ticket_5098');</v>
      </c>
      <c r="AE65" s="5" t="str">
        <f t="shared" si="7"/>
        <v>update element_subnational set rounded_s_rank = round_srank(s_rank),rec_last_mod_user = 'Ticket_5098' where element_subnational_id=(select element_subnational_id from element_subnational where subnation_id=59 and element_national_id=949761);</v>
      </c>
      <c r="AF65" s="5" t="str">
        <f t="shared" si="8"/>
        <v>update element_subnational set s_element_internal_notes = NULL, rec_last_mod_user = 'Ticet_5098' where element_subnational_id=(select element_subnational_id from element_subnational where subnation_id=59 and element_national_id=949761);</v>
      </c>
    </row>
  </sheetData>
  <autoFilter ref="A1:W65"/>
  <phoneticPr fontId="1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H105"/>
  <sheetViews>
    <sheetView workbookViewId="0">
      <pane ySplit="1" topLeftCell="A23" activePane="bottomLeft" state="frozen"/>
      <selection pane="bottomLeft" activeCell="B23" sqref="B23:B73"/>
    </sheetView>
  </sheetViews>
  <sheetFormatPr defaultRowHeight="15"/>
  <cols>
    <col min="1" max="4" width="9.140625" style="7"/>
    <col min="5" max="5" width="15.85546875" style="7" customWidth="1"/>
    <col min="6" max="16384" width="9.140625" style="7"/>
  </cols>
  <sheetData>
    <row r="1" spans="1:8">
      <c r="A1" s="7" t="s">
        <v>54</v>
      </c>
      <c r="B1" s="7" t="s">
        <v>56</v>
      </c>
      <c r="C1" s="7" t="s">
        <v>57</v>
      </c>
      <c r="D1" s="7" t="s">
        <v>55</v>
      </c>
      <c r="E1" s="7" t="s">
        <v>58</v>
      </c>
    </row>
    <row r="2" spans="1:8" hidden="1">
      <c r="A2" s="7">
        <v>60</v>
      </c>
      <c r="B2" s="7" t="s">
        <v>162</v>
      </c>
      <c r="C2" s="7" t="s">
        <v>60</v>
      </c>
      <c r="D2" s="7">
        <v>38</v>
      </c>
      <c r="E2" s="7" t="s">
        <v>163</v>
      </c>
      <c r="H2"/>
    </row>
    <row r="3" spans="1:8" hidden="1">
      <c r="A3" s="7">
        <v>61</v>
      </c>
      <c r="B3" s="7" t="s">
        <v>52</v>
      </c>
      <c r="C3" s="7" t="s">
        <v>60</v>
      </c>
      <c r="D3" s="7">
        <v>38</v>
      </c>
      <c r="E3" s="7" t="s">
        <v>164</v>
      </c>
    </row>
    <row r="4" spans="1:8" hidden="1">
      <c r="A4" s="7">
        <v>113</v>
      </c>
      <c r="B4" s="7" t="s">
        <v>193</v>
      </c>
      <c r="C4" s="7" t="s">
        <v>49</v>
      </c>
      <c r="D4" s="7">
        <v>38</v>
      </c>
      <c r="E4" s="7" t="s">
        <v>194</v>
      </c>
    </row>
    <row r="5" spans="1:8" hidden="1">
      <c r="A5" s="7">
        <v>114</v>
      </c>
      <c r="B5" s="7" t="s">
        <v>195</v>
      </c>
      <c r="C5" s="7" t="s">
        <v>49</v>
      </c>
      <c r="D5" s="7">
        <v>38</v>
      </c>
      <c r="E5" s="7" t="s">
        <v>196</v>
      </c>
    </row>
    <row r="6" spans="1:8" hidden="1">
      <c r="A6" s="7">
        <v>116</v>
      </c>
      <c r="B6" s="7" t="s">
        <v>197</v>
      </c>
      <c r="C6" s="7" t="s">
        <v>49</v>
      </c>
      <c r="D6" s="7">
        <v>38</v>
      </c>
      <c r="E6" s="7" t="s">
        <v>198</v>
      </c>
    </row>
    <row r="7" spans="1:8" hidden="1">
      <c r="A7" s="7">
        <v>91</v>
      </c>
      <c r="B7" s="7" t="s">
        <v>187</v>
      </c>
      <c r="C7" s="7" t="s">
        <v>60</v>
      </c>
      <c r="D7" s="7">
        <v>38</v>
      </c>
      <c r="E7" s="7" t="s">
        <v>188</v>
      </c>
    </row>
    <row r="8" spans="1:8" hidden="1">
      <c r="A8" s="7">
        <v>62</v>
      </c>
      <c r="B8" s="7" t="s">
        <v>165</v>
      </c>
      <c r="C8" s="7" t="s">
        <v>60</v>
      </c>
      <c r="D8" s="7">
        <v>38</v>
      </c>
      <c r="E8" s="7" t="s">
        <v>166</v>
      </c>
    </row>
    <row r="9" spans="1:8" hidden="1">
      <c r="A9" s="7">
        <v>63</v>
      </c>
      <c r="B9" s="7" t="s">
        <v>167</v>
      </c>
      <c r="C9" s="7" t="s">
        <v>60</v>
      </c>
      <c r="D9" s="7">
        <v>38</v>
      </c>
      <c r="E9" s="7" t="s">
        <v>168</v>
      </c>
    </row>
    <row r="10" spans="1:8" hidden="1">
      <c r="A10" s="7">
        <v>92</v>
      </c>
      <c r="B10" s="7" t="s">
        <v>189</v>
      </c>
      <c r="C10" s="7" t="s">
        <v>60</v>
      </c>
      <c r="D10" s="7">
        <v>38</v>
      </c>
      <c r="E10" s="7" t="s">
        <v>190</v>
      </c>
    </row>
    <row r="11" spans="1:8" hidden="1">
      <c r="A11" s="7">
        <v>65</v>
      </c>
      <c r="B11" s="7" t="s">
        <v>169</v>
      </c>
      <c r="C11" s="7" t="s">
        <v>60</v>
      </c>
      <c r="D11" s="7">
        <v>38</v>
      </c>
      <c r="E11" s="7" t="s">
        <v>170</v>
      </c>
    </row>
    <row r="12" spans="1:8" hidden="1">
      <c r="A12" s="7">
        <v>66</v>
      </c>
      <c r="B12" s="7" t="s">
        <v>171</v>
      </c>
      <c r="C12" s="7" t="s">
        <v>60</v>
      </c>
      <c r="D12" s="7">
        <v>38</v>
      </c>
      <c r="E12" s="7" t="s">
        <v>172</v>
      </c>
    </row>
    <row r="13" spans="1:8" hidden="1">
      <c r="A13" s="7">
        <v>227</v>
      </c>
      <c r="B13" s="7" t="s">
        <v>201</v>
      </c>
      <c r="C13" s="7" t="s">
        <v>49</v>
      </c>
      <c r="D13" s="7">
        <v>38</v>
      </c>
      <c r="E13" s="7" t="s">
        <v>202</v>
      </c>
    </row>
    <row r="14" spans="1:8" hidden="1">
      <c r="A14" s="7">
        <v>67</v>
      </c>
      <c r="B14" s="7" t="s">
        <v>173</v>
      </c>
      <c r="C14" s="7" t="s">
        <v>60</v>
      </c>
      <c r="D14" s="7">
        <v>38</v>
      </c>
      <c r="E14" s="7" t="s">
        <v>174</v>
      </c>
    </row>
    <row r="15" spans="1:8" hidden="1">
      <c r="A15" s="7">
        <v>68</v>
      </c>
      <c r="B15" s="7" t="s">
        <v>175</v>
      </c>
      <c r="C15" s="7" t="s">
        <v>60</v>
      </c>
      <c r="D15" s="7">
        <v>38</v>
      </c>
      <c r="E15" s="7" t="s">
        <v>176</v>
      </c>
    </row>
    <row r="16" spans="1:8" hidden="1">
      <c r="A16" s="7">
        <v>69</v>
      </c>
      <c r="B16" s="7" t="s">
        <v>177</v>
      </c>
      <c r="C16" s="7" t="s">
        <v>60</v>
      </c>
      <c r="D16" s="7">
        <v>38</v>
      </c>
      <c r="E16" s="7" t="s">
        <v>178</v>
      </c>
    </row>
    <row r="17" spans="1:8" hidden="1">
      <c r="A17" s="7">
        <v>70</v>
      </c>
      <c r="B17" s="7" t="s">
        <v>179</v>
      </c>
      <c r="C17" s="7" t="s">
        <v>60</v>
      </c>
      <c r="D17" s="7">
        <v>38</v>
      </c>
      <c r="E17" s="7" t="s">
        <v>180</v>
      </c>
    </row>
    <row r="18" spans="1:8" hidden="1">
      <c r="A18" s="7">
        <v>93</v>
      </c>
      <c r="B18" s="7" t="s">
        <v>191</v>
      </c>
      <c r="C18" s="7" t="s">
        <v>60</v>
      </c>
      <c r="D18" s="7">
        <v>38</v>
      </c>
      <c r="E18" s="7" t="s">
        <v>192</v>
      </c>
    </row>
    <row r="19" spans="1:8" hidden="1">
      <c r="A19" s="7">
        <v>2</v>
      </c>
      <c r="B19" s="7" t="s">
        <v>62</v>
      </c>
      <c r="C19" s="7" t="s">
        <v>60</v>
      </c>
      <c r="D19" s="7">
        <v>225</v>
      </c>
      <c r="E19" s="7" t="s">
        <v>63</v>
      </c>
      <c r="H19"/>
    </row>
    <row r="20" spans="1:8" hidden="1">
      <c r="A20" s="7">
        <v>1</v>
      </c>
      <c r="B20" s="7" t="s">
        <v>59</v>
      </c>
      <c r="C20" s="7" t="s">
        <v>60</v>
      </c>
      <c r="D20" s="7">
        <v>225</v>
      </c>
      <c r="E20" s="7" t="s">
        <v>61</v>
      </c>
    </row>
    <row r="21" spans="1:8" hidden="1">
      <c r="A21" s="7">
        <v>6</v>
      </c>
      <c r="B21" s="7" t="s">
        <v>66</v>
      </c>
      <c r="C21" s="7" t="s">
        <v>60</v>
      </c>
      <c r="D21" s="7">
        <v>225</v>
      </c>
      <c r="E21" s="7" t="s">
        <v>67</v>
      </c>
    </row>
    <row r="22" spans="1:8" hidden="1">
      <c r="A22" s="7">
        <v>4</v>
      </c>
      <c r="B22" s="7" t="s">
        <v>64</v>
      </c>
      <c r="C22" s="7" t="s">
        <v>60</v>
      </c>
      <c r="D22" s="7">
        <v>225</v>
      </c>
      <c r="E22" s="7" t="s">
        <v>65</v>
      </c>
    </row>
    <row r="23" spans="1:8">
      <c r="A23" s="7">
        <v>7</v>
      </c>
      <c r="B23" s="7" t="s">
        <v>68</v>
      </c>
      <c r="C23" s="7" t="s">
        <v>60</v>
      </c>
      <c r="D23" s="7">
        <v>225</v>
      </c>
      <c r="E23" s="7" t="s">
        <v>69</v>
      </c>
      <c r="F23" s="7" t="s">
        <v>237</v>
      </c>
    </row>
    <row r="24" spans="1:8">
      <c r="A24" s="7">
        <v>8</v>
      </c>
      <c r="B24" s="7" t="s">
        <v>70</v>
      </c>
      <c r="C24" s="7" t="s">
        <v>60</v>
      </c>
      <c r="D24" s="7">
        <v>225</v>
      </c>
      <c r="E24" s="7" t="s">
        <v>71</v>
      </c>
      <c r="F24" s="7" t="s">
        <v>237</v>
      </c>
      <c r="H24"/>
    </row>
    <row r="25" spans="1:8" hidden="1">
      <c r="A25" s="7">
        <v>9</v>
      </c>
      <c r="B25" s="7" t="s">
        <v>72</v>
      </c>
      <c r="C25" s="7" t="s">
        <v>60</v>
      </c>
      <c r="D25" s="7">
        <v>225</v>
      </c>
      <c r="E25" s="7" t="s">
        <v>73</v>
      </c>
    </row>
    <row r="26" spans="1:8" hidden="1">
      <c r="A26" s="7">
        <v>11</v>
      </c>
      <c r="B26" s="7" t="s">
        <v>76</v>
      </c>
      <c r="C26" s="7" t="s">
        <v>60</v>
      </c>
      <c r="D26" s="7">
        <v>225</v>
      </c>
      <c r="E26" s="7" t="s">
        <v>77</v>
      </c>
    </row>
    <row r="27" spans="1:8" hidden="1">
      <c r="A27" s="7">
        <v>10</v>
      </c>
      <c r="B27" s="7" t="s">
        <v>74</v>
      </c>
      <c r="C27" s="7" t="s">
        <v>60</v>
      </c>
      <c r="D27" s="7">
        <v>225</v>
      </c>
      <c r="E27" s="7" t="s">
        <v>75</v>
      </c>
    </row>
    <row r="28" spans="1:8" hidden="1">
      <c r="A28" s="7">
        <v>12</v>
      </c>
      <c r="B28" s="7" t="s">
        <v>78</v>
      </c>
      <c r="C28" s="7" t="s">
        <v>60</v>
      </c>
      <c r="D28" s="7">
        <v>225</v>
      </c>
      <c r="E28" s="7" t="s">
        <v>79</v>
      </c>
    </row>
    <row r="29" spans="1:8" hidden="1">
      <c r="A29" s="7">
        <v>14</v>
      </c>
      <c r="B29" s="7" t="s">
        <v>80</v>
      </c>
      <c r="C29" s="7" t="s">
        <v>60</v>
      </c>
      <c r="D29" s="7">
        <v>225</v>
      </c>
      <c r="E29" s="7" t="s">
        <v>81</v>
      </c>
    </row>
    <row r="30" spans="1:8" hidden="1">
      <c r="A30" s="7">
        <v>90</v>
      </c>
      <c r="B30" s="7" t="s">
        <v>185</v>
      </c>
      <c r="C30" s="7" t="s">
        <v>60</v>
      </c>
      <c r="D30" s="7">
        <v>225</v>
      </c>
      <c r="E30" s="7" t="s">
        <v>186</v>
      </c>
    </row>
    <row r="31" spans="1:8" hidden="1">
      <c r="A31" s="7">
        <v>214</v>
      </c>
      <c r="B31" s="7" t="s">
        <v>199</v>
      </c>
      <c r="C31" s="7" t="s">
        <v>49</v>
      </c>
      <c r="D31" s="7">
        <v>225</v>
      </c>
      <c r="E31" s="7" t="s">
        <v>200</v>
      </c>
    </row>
    <row r="32" spans="1:8" hidden="1">
      <c r="A32" s="7">
        <v>16</v>
      </c>
      <c r="B32" s="7" t="s">
        <v>82</v>
      </c>
      <c r="C32" s="7" t="s">
        <v>60</v>
      </c>
      <c r="D32" s="7">
        <v>225</v>
      </c>
      <c r="E32" s="7" t="s">
        <v>83</v>
      </c>
    </row>
    <row r="33" spans="1:7">
      <c r="A33" s="7">
        <v>18</v>
      </c>
      <c r="B33" s="7" t="s">
        <v>86</v>
      </c>
      <c r="C33" s="7" t="s">
        <v>60</v>
      </c>
      <c r="D33" s="7">
        <v>225</v>
      </c>
      <c r="E33" s="7" t="s">
        <v>87</v>
      </c>
      <c r="F33" s="7" t="s">
        <v>237</v>
      </c>
    </row>
    <row r="34" spans="1:7">
      <c r="A34" s="7">
        <v>19</v>
      </c>
      <c r="B34" s="7" t="s">
        <v>88</v>
      </c>
      <c r="C34" s="7" t="s">
        <v>60</v>
      </c>
      <c r="D34" s="7">
        <v>225</v>
      </c>
      <c r="E34" s="7" t="s">
        <v>89</v>
      </c>
      <c r="F34" s="7" t="s">
        <v>237</v>
      </c>
    </row>
    <row r="35" spans="1:7" hidden="1">
      <c r="A35" s="7">
        <v>20</v>
      </c>
      <c r="B35" s="7" t="s">
        <v>90</v>
      </c>
      <c r="C35" s="7" t="s">
        <v>60</v>
      </c>
      <c r="D35" s="7">
        <v>225</v>
      </c>
      <c r="E35" s="7" t="s">
        <v>91</v>
      </c>
    </row>
    <row r="36" spans="1:7">
      <c r="A36" s="7">
        <v>17</v>
      </c>
      <c r="B36" s="7" t="s">
        <v>84</v>
      </c>
      <c r="C36" s="7" t="s">
        <v>60</v>
      </c>
      <c r="D36" s="7">
        <v>225</v>
      </c>
      <c r="E36" s="7" t="s">
        <v>85</v>
      </c>
      <c r="F36" s="7" t="s">
        <v>237</v>
      </c>
      <c r="G36"/>
    </row>
    <row r="37" spans="1:7">
      <c r="A37" s="7">
        <v>21</v>
      </c>
      <c r="B37" s="7" t="s">
        <v>92</v>
      </c>
      <c r="C37" s="7" t="s">
        <v>60</v>
      </c>
      <c r="D37" s="7">
        <v>225</v>
      </c>
      <c r="E37" s="7" t="s">
        <v>93</v>
      </c>
      <c r="F37" s="7" t="s">
        <v>237</v>
      </c>
    </row>
    <row r="38" spans="1:7" hidden="1">
      <c r="A38" s="7">
        <v>22</v>
      </c>
      <c r="B38" s="7" t="s">
        <v>94</v>
      </c>
      <c r="C38" s="7" t="s">
        <v>60</v>
      </c>
      <c r="D38" s="7">
        <v>225</v>
      </c>
      <c r="E38" s="7" t="s">
        <v>95</v>
      </c>
    </row>
    <row r="39" spans="1:7" hidden="1">
      <c r="A39" s="7">
        <v>23</v>
      </c>
      <c r="B39" s="7" t="s">
        <v>96</v>
      </c>
      <c r="C39" s="7" t="s">
        <v>60</v>
      </c>
      <c r="D39" s="7">
        <v>225</v>
      </c>
      <c r="E39" s="7" t="s">
        <v>97</v>
      </c>
    </row>
    <row r="40" spans="1:7" hidden="1">
      <c r="A40" s="7">
        <v>26</v>
      </c>
      <c r="B40" s="7" t="s">
        <v>102</v>
      </c>
      <c r="C40" s="7" t="s">
        <v>60</v>
      </c>
      <c r="D40" s="7">
        <v>225</v>
      </c>
      <c r="E40" s="7" t="s">
        <v>103</v>
      </c>
      <c r="G40"/>
    </row>
    <row r="41" spans="1:7">
      <c r="A41" s="7">
        <v>25</v>
      </c>
      <c r="B41" s="7" t="s">
        <v>100</v>
      </c>
      <c r="C41" s="7" t="s">
        <v>60</v>
      </c>
      <c r="D41" s="7">
        <v>225</v>
      </c>
      <c r="E41" s="7" t="s">
        <v>101</v>
      </c>
      <c r="F41" s="7" t="s">
        <v>237</v>
      </c>
    </row>
    <row r="42" spans="1:7" hidden="1">
      <c r="A42" s="7">
        <v>24</v>
      </c>
      <c r="B42" s="7" t="s">
        <v>98</v>
      </c>
      <c r="C42" s="7" t="s">
        <v>60</v>
      </c>
      <c r="D42" s="7">
        <v>225</v>
      </c>
      <c r="E42" s="7" t="s">
        <v>99</v>
      </c>
    </row>
    <row r="43" spans="1:7">
      <c r="A43" s="7">
        <v>28</v>
      </c>
      <c r="B43" s="7" t="s">
        <v>104</v>
      </c>
      <c r="C43" s="7" t="s">
        <v>60</v>
      </c>
      <c r="D43" s="7">
        <v>225</v>
      </c>
      <c r="E43" s="7" t="s">
        <v>105</v>
      </c>
      <c r="F43" s="7" t="s">
        <v>237</v>
      </c>
    </row>
    <row r="44" spans="1:7">
      <c r="A44" s="7">
        <v>29</v>
      </c>
      <c r="B44" s="7" t="s">
        <v>106</v>
      </c>
      <c r="C44" s="7" t="s">
        <v>60</v>
      </c>
      <c r="D44" s="7">
        <v>225</v>
      </c>
      <c r="E44" s="7" t="s">
        <v>107</v>
      </c>
      <c r="F44" s="7" t="s">
        <v>237</v>
      </c>
    </row>
    <row r="45" spans="1:7" hidden="1">
      <c r="A45" s="7">
        <v>32</v>
      </c>
      <c r="B45" s="7" t="s">
        <v>110</v>
      </c>
      <c r="C45" s="7" t="s">
        <v>60</v>
      </c>
      <c r="D45" s="7">
        <v>225</v>
      </c>
      <c r="E45" s="7" t="s">
        <v>111</v>
      </c>
    </row>
    <row r="46" spans="1:7">
      <c r="A46" s="7">
        <v>30</v>
      </c>
      <c r="B46" s="7" t="s">
        <v>108</v>
      </c>
      <c r="C46" s="7" t="s">
        <v>60</v>
      </c>
      <c r="D46" s="7">
        <v>225</v>
      </c>
      <c r="E46" s="7" t="s">
        <v>109</v>
      </c>
      <c r="F46" s="7" t="s">
        <v>237</v>
      </c>
    </row>
    <row r="47" spans="1:7">
      <c r="A47" s="7">
        <v>33</v>
      </c>
      <c r="B47" s="7" t="s">
        <v>112</v>
      </c>
      <c r="C47" s="7" t="s">
        <v>60</v>
      </c>
      <c r="D47" s="7">
        <v>225</v>
      </c>
      <c r="E47" s="7" t="s">
        <v>113</v>
      </c>
      <c r="F47" s="7" t="s">
        <v>237</v>
      </c>
    </row>
    <row r="48" spans="1:7" hidden="1">
      <c r="A48" s="7">
        <v>88</v>
      </c>
      <c r="B48" s="7" t="s">
        <v>183</v>
      </c>
      <c r="C48" s="7" t="s">
        <v>60</v>
      </c>
      <c r="D48" s="7">
        <v>225</v>
      </c>
      <c r="E48" s="7" t="s">
        <v>184</v>
      </c>
    </row>
    <row r="49" spans="1:8">
      <c r="A49" s="7">
        <v>36</v>
      </c>
      <c r="B49" s="7" t="s">
        <v>118</v>
      </c>
      <c r="C49" s="7" t="s">
        <v>60</v>
      </c>
      <c r="D49" s="7">
        <v>225</v>
      </c>
      <c r="E49" s="7" t="s">
        <v>119</v>
      </c>
      <c r="F49" s="7" t="s">
        <v>237</v>
      </c>
    </row>
    <row r="50" spans="1:8" hidden="1">
      <c r="A50" s="7">
        <v>40</v>
      </c>
      <c r="B50" s="7" t="s">
        <v>126</v>
      </c>
      <c r="C50" s="7" t="s">
        <v>60</v>
      </c>
      <c r="D50" s="7">
        <v>225</v>
      </c>
      <c r="E50" s="7" t="s">
        <v>127</v>
      </c>
    </row>
    <row r="51" spans="1:8" hidden="1">
      <c r="A51" s="7">
        <v>37</v>
      </c>
      <c r="B51" s="7" t="s">
        <v>120</v>
      </c>
      <c r="C51" s="7" t="s">
        <v>60</v>
      </c>
      <c r="D51" s="7">
        <v>225</v>
      </c>
      <c r="E51" s="7" t="s">
        <v>121</v>
      </c>
    </row>
    <row r="52" spans="1:8">
      <c r="A52" s="7">
        <v>38</v>
      </c>
      <c r="B52" s="7" t="s">
        <v>122</v>
      </c>
      <c r="C52" s="7" t="s">
        <v>60</v>
      </c>
      <c r="D52" s="7">
        <v>225</v>
      </c>
      <c r="E52" s="7" t="s">
        <v>123</v>
      </c>
      <c r="F52" s="7" t="s">
        <v>237</v>
      </c>
    </row>
    <row r="53" spans="1:8" hidden="1">
      <c r="A53" s="7">
        <v>39</v>
      </c>
      <c r="B53" s="7" t="s">
        <v>124</v>
      </c>
      <c r="C53" s="7" t="s">
        <v>60</v>
      </c>
      <c r="D53" s="7">
        <v>225</v>
      </c>
      <c r="E53" s="7" t="s">
        <v>125</v>
      </c>
    </row>
    <row r="54" spans="1:8">
      <c r="A54" s="7">
        <v>41</v>
      </c>
      <c r="B54" s="7" t="s">
        <v>128</v>
      </c>
      <c r="C54" s="7" t="s">
        <v>60</v>
      </c>
      <c r="D54" s="7">
        <v>225</v>
      </c>
      <c r="E54" s="7" t="s">
        <v>129</v>
      </c>
      <c r="F54" s="7" t="s">
        <v>237</v>
      </c>
    </row>
    <row r="55" spans="1:8">
      <c r="A55" s="7">
        <v>34</v>
      </c>
      <c r="B55" s="7" t="s">
        <v>114</v>
      </c>
      <c r="C55" s="7" t="s">
        <v>60</v>
      </c>
      <c r="D55" s="7">
        <v>225</v>
      </c>
      <c r="E55" s="7" t="s">
        <v>115</v>
      </c>
      <c r="F55" s="7" t="s">
        <v>237</v>
      </c>
    </row>
    <row r="56" spans="1:8">
      <c r="A56" s="7">
        <v>35</v>
      </c>
      <c r="B56" s="7" t="s">
        <v>116</v>
      </c>
      <c r="C56" s="7" t="s">
        <v>60</v>
      </c>
      <c r="D56" s="7">
        <v>225</v>
      </c>
      <c r="E56" s="7" t="s">
        <v>117</v>
      </c>
      <c r="F56" s="7" t="s">
        <v>237</v>
      </c>
      <c r="G56"/>
      <c r="H56"/>
    </row>
    <row r="57" spans="1:8" hidden="1">
      <c r="A57" s="7">
        <v>42</v>
      </c>
      <c r="B57" s="7" t="s">
        <v>130</v>
      </c>
      <c r="C57" s="7" t="s">
        <v>60</v>
      </c>
      <c r="D57" s="7">
        <v>225</v>
      </c>
      <c r="E57" s="7" t="s">
        <v>131</v>
      </c>
    </row>
    <row r="58" spans="1:8" hidden="1">
      <c r="A58" s="7">
        <v>43</v>
      </c>
      <c r="B58" s="7" t="s">
        <v>132</v>
      </c>
      <c r="C58" s="7" t="s">
        <v>60</v>
      </c>
      <c r="D58" s="7">
        <v>225</v>
      </c>
      <c r="E58" s="7" t="s">
        <v>133</v>
      </c>
    </row>
    <row r="59" spans="1:8" hidden="1">
      <c r="A59" s="7">
        <v>44</v>
      </c>
      <c r="B59" s="7" t="s">
        <v>134</v>
      </c>
      <c r="C59" s="7" t="s">
        <v>60</v>
      </c>
      <c r="D59" s="7">
        <v>225</v>
      </c>
      <c r="E59" s="7" t="s">
        <v>135</v>
      </c>
    </row>
    <row r="60" spans="1:8">
      <c r="A60" s="7">
        <v>45</v>
      </c>
      <c r="B60" s="7" t="s">
        <v>136</v>
      </c>
      <c r="C60" s="7" t="s">
        <v>60</v>
      </c>
      <c r="D60" s="7">
        <v>225</v>
      </c>
      <c r="E60" s="7" t="s">
        <v>137</v>
      </c>
      <c r="F60" s="7" t="s">
        <v>237</v>
      </c>
    </row>
    <row r="61" spans="1:8">
      <c r="A61" s="7">
        <v>47</v>
      </c>
      <c r="B61" s="7" t="s">
        <v>138</v>
      </c>
      <c r="C61" s="7" t="s">
        <v>60</v>
      </c>
      <c r="D61" s="7">
        <v>225</v>
      </c>
      <c r="E61" s="7" t="s">
        <v>139</v>
      </c>
      <c r="F61" s="7" t="s">
        <v>237</v>
      </c>
    </row>
    <row r="62" spans="1:8" hidden="1">
      <c r="A62" s="7">
        <v>48</v>
      </c>
      <c r="B62" s="7" t="s">
        <v>140</v>
      </c>
      <c r="C62" s="7" t="s">
        <v>60</v>
      </c>
      <c r="D62" s="7">
        <v>225</v>
      </c>
      <c r="E62" s="7" t="s">
        <v>141</v>
      </c>
    </row>
    <row r="63" spans="1:8">
      <c r="A63" s="7">
        <v>49</v>
      </c>
      <c r="B63" s="7" t="s">
        <v>142</v>
      </c>
      <c r="C63" s="7" t="s">
        <v>60</v>
      </c>
      <c r="D63" s="7">
        <v>225</v>
      </c>
      <c r="E63" s="7" t="s">
        <v>143</v>
      </c>
      <c r="F63" s="7" t="s">
        <v>237</v>
      </c>
    </row>
    <row r="64" spans="1:8" hidden="1">
      <c r="A64" s="7">
        <v>50</v>
      </c>
      <c r="B64" s="7" t="s">
        <v>144</v>
      </c>
      <c r="C64" s="7" t="s">
        <v>60</v>
      </c>
      <c r="D64" s="7">
        <v>225</v>
      </c>
      <c r="E64" s="7" t="s">
        <v>145</v>
      </c>
    </row>
    <row r="65" spans="1:6" hidden="1">
      <c r="A65" s="7">
        <v>87</v>
      </c>
      <c r="B65" s="7" t="s">
        <v>181</v>
      </c>
      <c r="C65" s="7" t="s">
        <v>60</v>
      </c>
      <c r="D65" s="7">
        <v>225</v>
      </c>
      <c r="E65" s="7" t="s">
        <v>182</v>
      </c>
    </row>
    <row r="66" spans="1:6" hidden="1">
      <c r="A66" s="7">
        <v>51</v>
      </c>
      <c r="B66" s="7" t="s">
        <v>146</v>
      </c>
      <c r="C66" s="7" t="s">
        <v>60</v>
      </c>
      <c r="D66" s="7">
        <v>225</v>
      </c>
      <c r="E66" s="7" t="s">
        <v>147</v>
      </c>
    </row>
    <row r="67" spans="1:6" hidden="1">
      <c r="A67" s="7">
        <v>52</v>
      </c>
      <c r="B67" s="7" t="s">
        <v>148</v>
      </c>
      <c r="C67" s="7" t="s">
        <v>60</v>
      </c>
      <c r="D67" s="7">
        <v>225</v>
      </c>
      <c r="E67" s="7" t="s">
        <v>149</v>
      </c>
    </row>
    <row r="68" spans="1:6">
      <c r="A68" s="7">
        <v>55</v>
      </c>
      <c r="B68" s="7" t="s">
        <v>152</v>
      </c>
      <c r="C68" s="7" t="s">
        <v>60</v>
      </c>
      <c r="D68" s="7">
        <v>225</v>
      </c>
      <c r="E68" s="7" t="s">
        <v>153</v>
      </c>
      <c r="F68" s="7" t="s">
        <v>237</v>
      </c>
    </row>
    <row r="69" spans="1:6">
      <c r="A69" s="7">
        <v>53</v>
      </c>
      <c r="B69" s="7" t="s">
        <v>150</v>
      </c>
      <c r="C69" s="7" t="s">
        <v>60</v>
      </c>
      <c r="D69" s="7">
        <v>225</v>
      </c>
      <c r="E69" s="7" t="s">
        <v>151</v>
      </c>
      <c r="F69" s="7" t="s">
        <v>237</v>
      </c>
    </row>
    <row r="70" spans="1:6" hidden="1">
      <c r="A70" s="7">
        <v>56</v>
      </c>
      <c r="B70" s="7" t="s">
        <v>154</v>
      </c>
      <c r="C70" s="7" t="s">
        <v>60</v>
      </c>
      <c r="D70" s="7">
        <v>225</v>
      </c>
      <c r="E70" s="7" t="s">
        <v>155</v>
      </c>
    </row>
    <row r="71" spans="1:6">
      <c r="A71" s="7">
        <v>58</v>
      </c>
      <c r="B71" s="7" t="s">
        <v>158</v>
      </c>
      <c r="C71" s="7" t="s">
        <v>60</v>
      </c>
      <c r="D71" s="7">
        <v>225</v>
      </c>
      <c r="E71" s="7" t="s">
        <v>159</v>
      </c>
      <c r="F71" s="7" t="s">
        <v>237</v>
      </c>
    </row>
    <row r="72" spans="1:6">
      <c r="A72" s="7">
        <v>57</v>
      </c>
      <c r="B72" s="7" t="s">
        <v>156</v>
      </c>
      <c r="C72" s="7" t="s">
        <v>60</v>
      </c>
      <c r="D72" s="7">
        <v>225</v>
      </c>
      <c r="E72" s="7" t="s">
        <v>157</v>
      </c>
      <c r="F72" s="7" t="s">
        <v>237</v>
      </c>
    </row>
    <row r="73" spans="1:6">
      <c r="A73" s="7">
        <v>59</v>
      </c>
      <c r="B73" s="7" t="s">
        <v>160</v>
      </c>
      <c r="C73" s="7" t="s">
        <v>60</v>
      </c>
      <c r="D73" s="7">
        <v>225</v>
      </c>
      <c r="E73" s="7" t="s">
        <v>161</v>
      </c>
      <c r="F73" s="7" t="s">
        <v>237</v>
      </c>
    </row>
    <row r="74" spans="1:6" hidden="1">
      <c r="A74" s="7">
        <v>71</v>
      </c>
      <c r="B74" s="7" t="s">
        <v>271</v>
      </c>
      <c r="C74" s="7" t="s">
        <v>49</v>
      </c>
      <c r="D74" s="7">
        <v>139</v>
      </c>
      <c r="E74" s="7" t="s">
        <v>272</v>
      </c>
    </row>
    <row r="75" spans="1:6" hidden="1">
      <c r="A75" s="7">
        <v>377</v>
      </c>
      <c r="B75" s="7" t="s">
        <v>52</v>
      </c>
      <c r="C75" s="7" t="s">
        <v>49</v>
      </c>
      <c r="D75" s="7">
        <v>139</v>
      </c>
      <c r="E75" s="7" t="s">
        <v>250</v>
      </c>
    </row>
    <row r="76" spans="1:6" hidden="1">
      <c r="A76" s="7">
        <v>72</v>
      </c>
      <c r="B76" s="7" t="s">
        <v>273</v>
      </c>
      <c r="C76" s="7" t="s">
        <v>49</v>
      </c>
      <c r="D76" s="7">
        <v>139</v>
      </c>
      <c r="E76" s="7" t="s">
        <v>274</v>
      </c>
    </row>
    <row r="77" spans="1:6" hidden="1">
      <c r="A77" s="7">
        <v>378</v>
      </c>
      <c r="B77" s="7" t="s">
        <v>68</v>
      </c>
      <c r="C77" s="7" t="s">
        <v>49</v>
      </c>
      <c r="D77" s="7">
        <v>139</v>
      </c>
      <c r="E77" s="7" t="s">
        <v>251</v>
      </c>
    </row>
    <row r="78" spans="1:6" hidden="1">
      <c r="A78" s="7">
        <v>73</v>
      </c>
      <c r="B78" s="7" t="s">
        <v>248</v>
      </c>
      <c r="C78" s="7" t="s">
        <v>49</v>
      </c>
      <c r="D78" s="7">
        <v>139</v>
      </c>
      <c r="E78" s="7" t="s">
        <v>275</v>
      </c>
    </row>
    <row r="79" spans="1:6" hidden="1">
      <c r="A79" s="7">
        <v>379</v>
      </c>
      <c r="B79" s="7" t="s">
        <v>239</v>
      </c>
      <c r="C79" s="7" t="s">
        <v>49</v>
      </c>
      <c r="D79" s="7">
        <v>139</v>
      </c>
      <c r="E79" s="7" t="s">
        <v>252</v>
      </c>
    </row>
    <row r="80" spans="1:6" hidden="1">
      <c r="A80" s="7">
        <v>381</v>
      </c>
      <c r="B80" s="7" t="s">
        <v>70</v>
      </c>
      <c r="C80" s="7" t="s">
        <v>49</v>
      </c>
      <c r="D80" s="7">
        <v>139</v>
      </c>
      <c r="E80" s="7" t="s">
        <v>254</v>
      </c>
    </row>
    <row r="81" spans="1:5" hidden="1">
      <c r="A81" s="7">
        <v>380</v>
      </c>
      <c r="B81" s="7" t="s">
        <v>249</v>
      </c>
      <c r="C81" s="7" t="s">
        <v>49</v>
      </c>
      <c r="D81" s="7">
        <v>139</v>
      </c>
      <c r="E81" s="7" t="s">
        <v>253</v>
      </c>
    </row>
    <row r="82" spans="1:5" hidden="1">
      <c r="A82" s="7">
        <v>382</v>
      </c>
      <c r="B82" s="7" t="s">
        <v>255</v>
      </c>
      <c r="C82" s="7" t="s">
        <v>49</v>
      </c>
      <c r="D82" s="7">
        <v>139</v>
      </c>
      <c r="E82" s="7" t="s">
        <v>256</v>
      </c>
    </row>
    <row r="83" spans="1:5" hidden="1">
      <c r="A83" s="7">
        <v>383</v>
      </c>
      <c r="B83" s="7" t="s">
        <v>257</v>
      </c>
      <c r="C83" s="7" t="s">
        <v>49</v>
      </c>
      <c r="D83" s="7">
        <v>139</v>
      </c>
      <c r="E83" s="7" t="s">
        <v>258</v>
      </c>
    </row>
    <row r="84" spans="1:5" hidden="1">
      <c r="A84" s="7">
        <v>384</v>
      </c>
      <c r="B84" s="7" t="s">
        <v>259</v>
      </c>
      <c r="C84" s="7" t="s">
        <v>49</v>
      </c>
      <c r="D84" s="7">
        <v>139</v>
      </c>
      <c r="E84" s="7" t="s">
        <v>260</v>
      </c>
    </row>
    <row r="85" spans="1:5" hidden="1">
      <c r="A85" s="7">
        <v>385</v>
      </c>
      <c r="B85" s="7" t="s">
        <v>242</v>
      </c>
      <c r="C85" s="7" t="s">
        <v>49</v>
      </c>
      <c r="D85" s="7">
        <v>139</v>
      </c>
      <c r="E85" s="7" t="s">
        <v>261</v>
      </c>
    </row>
    <row r="86" spans="1:5" hidden="1">
      <c r="A86" s="7">
        <v>386</v>
      </c>
      <c r="B86" s="7" t="s">
        <v>82</v>
      </c>
      <c r="C86" s="7" t="s">
        <v>49</v>
      </c>
      <c r="D86" s="7">
        <v>139</v>
      </c>
      <c r="E86" s="7" t="s">
        <v>262</v>
      </c>
    </row>
    <row r="87" spans="1:5" hidden="1">
      <c r="A87" s="7">
        <v>74</v>
      </c>
      <c r="B87" s="7" t="s">
        <v>246</v>
      </c>
      <c r="C87" s="7" t="s">
        <v>49</v>
      </c>
      <c r="D87" s="7">
        <v>139</v>
      </c>
      <c r="E87" s="7" t="s">
        <v>276</v>
      </c>
    </row>
    <row r="88" spans="1:5" hidden="1">
      <c r="A88" s="7">
        <v>387</v>
      </c>
      <c r="B88" s="7" t="s">
        <v>102</v>
      </c>
      <c r="C88" s="7" t="s">
        <v>49</v>
      </c>
      <c r="D88" s="7">
        <v>139</v>
      </c>
      <c r="E88" s="7" t="s">
        <v>263</v>
      </c>
    </row>
    <row r="89" spans="1:5" hidden="1">
      <c r="A89" s="7">
        <v>388</v>
      </c>
      <c r="B89" s="7" t="s">
        <v>104</v>
      </c>
      <c r="C89" s="7" t="s">
        <v>49</v>
      </c>
      <c r="D89" s="7">
        <v>139</v>
      </c>
      <c r="E89" s="7" t="s">
        <v>264</v>
      </c>
    </row>
    <row r="90" spans="1:5" hidden="1">
      <c r="A90" s="7">
        <v>389</v>
      </c>
      <c r="B90" s="7" t="s">
        <v>108</v>
      </c>
      <c r="C90" s="7" t="s">
        <v>49</v>
      </c>
      <c r="D90" s="7">
        <v>139</v>
      </c>
      <c r="E90" s="7" t="s">
        <v>265</v>
      </c>
    </row>
    <row r="91" spans="1:5" hidden="1">
      <c r="A91" s="7">
        <v>75</v>
      </c>
      <c r="B91" s="7" t="s">
        <v>240</v>
      </c>
      <c r="C91" s="7" t="s">
        <v>49</v>
      </c>
      <c r="D91" s="7">
        <v>139</v>
      </c>
      <c r="E91" s="7" t="s">
        <v>277</v>
      </c>
    </row>
    <row r="92" spans="1:5" hidden="1">
      <c r="A92" s="7">
        <v>76</v>
      </c>
      <c r="B92" s="7" t="s">
        <v>201</v>
      </c>
      <c r="C92" s="7" t="s">
        <v>49</v>
      </c>
      <c r="D92" s="7">
        <v>139</v>
      </c>
      <c r="E92" s="7" t="s">
        <v>278</v>
      </c>
    </row>
    <row r="93" spans="1:5" hidden="1">
      <c r="A93" s="7">
        <v>77</v>
      </c>
      <c r="B93" s="7" t="s">
        <v>279</v>
      </c>
      <c r="C93" s="7" t="s">
        <v>49</v>
      </c>
      <c r="D93" s="7">
        <v>139</v>
      </c>
      <c r="E93" s="7" t="s">
        <v>280</v>
      </c>
    </row>
    <row r="94" spans="1:5" hidden="1">
      <c r="A94" s="7">
        <v>390</v>
      </c>
      <c r="B94" s="7" t="s">
        <v>243</v>
      </c>
      <c r="C94" s="7" t="s">
        <v>49</v>
      </c>
      <c r="D94" s="7">
        <v>139</v>
      </c>
      <c r="E94" s="7" t="s">
        <v>266</v>
      </c>
    </row>
    <row r="95" spans="1:5" hidden="1">
      <c r="A95" s="7">
        <v>79</v>
      </c>
      <c r="B95" s="7" t="s">
        <v>241</v>
      </c>
      <c r="C95" s="7" t="s">
        <v>49</v>
      </c>
      <c r="D95" s="7">
        <v>139</v>
      </c>
      <c r="E95" s="7" t="s">
        <v>283</v>
      </c>
    </row>
    <row r="96" spans="1:5" hidden="1">
      <c r="A96" s="7">
        <v>78</v>
      </c>
      <c r="B96" s="7" t="s">
        <v>281</v>
      </c>
      <c r="C96" s="7" t="s">
        <v>49</v>
      </c>
      <c r="D96" s="7">
        <v>139</v>
      </c>
      <c r="E96" s="7" t="s">
        <v>282</v>
      </c>
    </row>
    <row r="97" spans="1:5" hidden="1">
      <c r="A97" s="7">
        <v>392</v>
      </c>
      <c r="B97" s="7" t="s">
        <v>245</v>
      </c>
      <c r="C97" s="7" t="s">
        <v>49</v>
      </c>
      <c r="D97" s="7">
        <v>139</v>
      </c>
      <c r="E97" s="7" t="s">
        <v>269</v>
      </c>
    </row>
    <row r="98" spans="1:5" hidden="1">
      <c r="A98" s="7">
        <v>391</v>
      </c>
      <c r="B98" s="7" t="s">
        <v>267</v>
      </c>
      <c r="C98" s="7" t="s">
        <v>49</v>
      </c>
      <c r="D98" s="7">
        <v>139</v>
      </c>
      <c r="E98" s="7" t="s">
        <v>268</v>
      </c>
    </row>
    <row r="99" spans="1:5" hidden="1">
      <c r="A99" s="7">
        <v>80</v>
      </c>
      <c r="B99" s="7" t="s">
        <v>244</v>
      </c>
      <c r="C99" s="7" t="s">
        <v>60</v>
      </c>
      <c r="D99" s="7">
        <v>139</v>
      </c>
      <c r="E99" s="7" t="s">
        <v>284</v>
      </c>
    </row>
    <row r="100" spans="1:5" hidden="1">
      <c r="A100" s="7">
        <v>393</v>
      </c>
      <c r="B100" s="7" t="s">
        <v>238</v>
      </c>
      <c r="C100" s="7" t="s">
        <v>49</v>
      </c>
      <c r="D100" s="7">
        <v>139</v>
      </c>
      <c r="E100" s="7" t="s">
        <v>270</v>
      </c>
    </row>
    <row r="101" spans="1:5" hidden="1">
      <c r="A101" s="7">
        <v>82</v>
      </c>
      <c r="B101" s="7" t="s">
        <v>287</v>
      </c>
      <c r="C101" s="7" t="s">
        <v>49</v>
      </c>
      <c r="D101" s="7">
        <v>139</v>
      </c>
      <c r="E101" s="7" t="s">
        <v>288</v>
      </c>
    </row>
    <row r="102" spans="1:5" hidden="1">
      <c r="A102" s="7">
        <v>81</v>
      </c>
      <c r="B102" s="7" t="s">
        <v>285</v>
      </c>
      <c r="C102" s="7" t="s">
        <v>49</v>
      </c>
      <c r="D102" s="7">
        <v>139</v>
      </c>
      <c r="E102" s="7" t="s">
        <v>286</v>
      </c>
    </row>
    <row r="103" spans="1:5" hidden="1">
      <c r="A103" s="7">
        <v>83</v>
      </c>
      <c r="B103" s="7" t="s">
        <v>289</v>
      </c>
      <c r="C103" s="7" t="s">
        <v>49</v>
      </c>
      <c r="D103" s="7">
        <v>139</v>
      </c>
      <c r="E103" s="7" t="s">
        <v>290</v>
      </c>
    </row>
    <row r="104" spans="1:5" hidden="1">
      <c r="A104" s="7">
        <v>84</v>
      </c>
      <c r="B104" s="7" t="s">
        <v>291</v>
      </c>
      <c r="C104" s="7" t="s">
        <v>49</v>
      </c>
      <c r="D104" s="7">
        <v>139</v>
      </c>
      <c r="E104" s="7" t="s">
        <v>292</v>
      </c>
    </row>
    <row r="105" spans="1:5" hidden="1">
      <c r="A105" s="7">
        <v>85</v>
      </c>
      <c r="B105" s="7" t="s">
        <v>247</v>
      </c>
      <c r="C105" s="7" t="s">
        <v>49</v>
      </c>
      <c r="D105" s="7">
        <v>139</v>
      </c>
      <c r="E105" s="7" t="s">
        <v>293</v>
      </c>
    </row>
  </sheetData>
  <autoFilter ref="A1:H105">
    <filterColumn colId="5">
      <customFilters>
        <customFilter operator="notEqual" val=" "/>
      </customFilters>
    </filterColumn>
  </autoFilter>
  <sortState ref="A74:E105">
    <sortCondition ref="E74:E10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topLeftCell="A54" workbookViewId="0">
      <selection activeCell="F96" sqref="F96"/>
    </sheetView>
  </sheetViews>
  <sheetFormatPr defaultRowHeight="12.75"/>
  <sheetData>
    <row r="1" spans="1:1">
      <c r="A1" t="s">
        <v>14</v>
      </c>
    </row>
    <row r="3" spans="1:1">
      <c r="A3" t="s">
        <v>15</v>
      </c>
    </row>
    <row r="4" spans="1:1">
      <c r="A4" t="s">
        <v>208</v>
      </c>
    </row>
    <row r="5" spans="1:1">
      <c r="A5" t="s">
        <v>16</v>
      </c>
    </row>
    <row r="6" spans="1:1">
      <c r="A6" t="s">
        <v>213</v>
      </c>
    </row>
    <row r="8" spans="1:1">
      <c r="A8" t="s">
        <v>220</v>
      </c>
    </row>
    <row r="9" spans="1:1">
      <c r="A9" t="s">
        <v>221</v>
      </c>
    </row>
    <row r="10" spans="1:1">
      <c r="A10" t="s">
        <v>222</v>
      </c>
    </row>
    <row r="11" spans="1:1">
      <c r="A11" t="s">
        <v>223</v>
      </c>
    </row>
    <row r="13" spans="1:1">
      <c r="A13" t="s">
        <v>210</v>
      </c>
    </row>
    <row r="14" spans="1:1">
      <c r="A14" t="s">
        <v>211</v>
      </c>
    </row>
    <row r="15" spans="1:1">
      <c r="A15" t="s">
        <v>17</v>
      </c>
    </row>
    <row r="17" spans="1:1">
      <c r="A17" t="s">
        <v>205</v>
      </c>
    </row>
    <row r="18" spans="1:1">
      <c r="A18" s="2" t="s">
        <v>207</v>
      </c>
    </row>
    <row r="19" spans="1:1">
      <c r="A19" s="2" t="s">
        <v>209</v>
      </c>
    </row>
    <row r="20" spans="1:1">
      <c r="A20" s="2" t="s">
        <v>229</v>
      </c>
    </row>
    <row r="21" spans="1:1">
      <c r="A21" t="s">
        <v>230</v>
      </c>
    </row>
    <row r="22" spans="1:1">
      <c r="A22" t="s">
        <v>231</v>
      </c>
    </row>
    <row r="23" spans="1:1">
      <c r="A23" t="s">
        <v>232</v>
      </c>
    </row>
    <row r="24" spans="1:1">
      <c r="A24" t="s">
        <v>26</v>
      </c>
    </row>
    <row r="25" spans="1:1">
      <c r="A25" t="s">
        <v>27</v>
      </c>
    </row>
    <row r="26" spans="1:1">
      <c r="A26" t="s">
        <v>28</v>
      </c>
    </row>
    <row r="27" spans="1:1">
      <c r="A27" t="s">
        <v>29</v>
      </c>
    </row>
    <row r="28" spans="1:1">
      <c r="A28" t="s">
        <v>30</v>
      </c>
    </row>
    <row r="29" spans="1:1">
      <c r="A29" t="s">
        <v>226</v>
      </c>
    </row>
    <row r="30" spans="1:1">
      <c r="A30" t="s">
        <v>206</v>
      </c>
    </row>
    <row r="32" spans="1:1">
      <c r="A32" t="s">
        <v>214</v>
      </c>
    </row>
    <row r="34" spans="1:13">
      <c r="A34" t="s">
        <v>215</v>
      </c>
    </row>
    <row r="35" spans="1:13">
      <c r="A35" t="s">
        <v>212</v>
      </c>
    </row>
    <row r="36" spans="1:13">
      <c r="M36" s="2"/>
    </row>
    <row r="37" spans="1:13">
      <c r="A37" t="s">
        <v>20</v>
      </c>
    </row>
    <row r="39" spans="1:13">
      <c r="A39" t="s">
        <v>22</v>
      </c>
    </row>
    <row r="40" spans="1:13">
      <c r="A40" t="s">
        <v>23</v>
      </c>
    </row>
    <row r="41" spans="1:13">
      <c r="A41" t="s">
        <v>24</v>
      </c>
    </row>
    <row r="42" spans="1:13">
      <c r="A42" t="s">
        <v>225</v>
      </c>
    </row>
    <row r="43" spans="1:13">
      <c r="A43" t="s">
        <v>227</v>
      </c>
    </row>
    <row r="44" spans="1:13">
      <c r="A44" t="s">
        <v>228</v>
      </c>
    </row>
    <row r="45" spans="1:13">
      <c r="A45" t="s">
        <v>25</v>
      </c>
    </row>
    <row r="46" spans="1:13">
      <c r="A46" t="s">
        <v>224</v>
      </c>
    </row>
    <row r="47" spans="1:13">
      <c r="A47" t="s">
        <v>27</v>
      </c>
    </row>
    <row r="48" spans="1:13">
      <c r="A48" t="s">
        <v>28</v>
      </c>
    </row>
    <row r="49" spans="1:1">
      <c r="A49" t="s">
        <v>29</v>
      </c>
    </row>
    <row r="50" spans="1:1">
      <c r="A50" t="s">
        <v>226</v>
      </c>
    </row>
    <row r="51" spans="1:1">
      <c r="A51" t="s">
        <v>30</v>
      </c>
    </row>
    <row r="52" spans="1:1">
      <c r="A52" t="s">
        <v>31</v>
      </c>
    </row>
    <row r="54" spans="1:1">
      <c r="A54" t="s">
        <v>216</v>
      </c>
    </row>
    <row r="55" spans="1:1">
      <c r="A55" t="s">
        <v>18</v>
      </c>
    </row>
    <row r="56" spans="1:1">
      <c r="A56" t="s">
        <v>21</v>
      </c>
    </row>
    <row r="58" spans="1:1">
      <c r="A58" t="s">
        <v>32</v>
      </c>
    </row>
    <row r="59" spans="1:1">
      <c r="A59" t="s">
        <v>33</v>
      </c>
    </row>
    <row r="60" spans="1:1">
      <c r="A60" t="s">
        <v>34</v>
      </c>
    </row>
    <row r="62" spans="1:1">
      <c r="A62" t="s">
        <v>35</v>
      </c>
    </row>
    <row r="63" spans="1:1">
      <c r="A63" t="s">
        <v>36</v>
      </c>
    </row>
    <row r="64" spans="1:1">
      <c r="A64" s="1" t="s">
        <v>37</v>
      </c>
    </row>
    <row r="65" spans="1:1">
      <c r="A65" t="s">
        <v>38</v>
      </c>
    </row>
    <row r="66" spans="1:1">
      <c r="A66" t="s">
        <v>39</v>
      </c>
    </row>
    <row r="67" spans="1:1">
      <c r="A67" t="s">
        <v>40</v>
      </c>
    </row>
    <row r="69" spans="1:1">
      <c r="A69" t="s">
        <v>41</v>
      </c>
    </row>
    <row r="70" spans="1:1">
      <c r="A70" t="s">
        <v>42</v>
      </c>
    </row>
    <row r="71" spans="1:1">
      <c r="A71" t="s">
        <v>43</v>
      </c>
    </row>
    <row r="72" spans="1:1">
      <c r="A72" t="s">
        <v>44</v>
      </c>
    </row>
    <row r="73" spans="1:1">
      <c r="A73" t="s">
        <v>47</v>
      </c>
    </row>
    <row r="75" spans="1:1">
      <c r="A75" t="s">
        <v>235</v>
      </c>
    </row>
    <row r="78" spans="1:1">
      <c r="A78" t="s">
        <v>45</v>
      </c>
    </row>
    <row r="79" spans="1:1">
      <c r="A79" t="s">
        <v>19</v>
      </c>
    </row>
    <row r="80" spans="1:1">
      <c r="A80" t="s">
        <v>46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subn codes</vt:lpstr>
      <vt:lpstr>sql</vt:lpstr>
      <vt:lpstr>ENTs_need_ESTs_w_data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 Tomaino</dc:creator>
  <cp:lastModifiedBy>whitney_weber</cp:lastModifiedBy>
  <dcterms:created xsi:type="dcterms:W3CDTF">2007-04-05T21:31:52Z</dcterms:created>
  <dcterms:modified xsi:type="dcterms:W3CDTF">2016-11-07T20:52:26Z</dcterms:modified>
</cp:coreProperties>
</file>